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C:\Users\msima.plansul\Downloads\"/>
    </mc:Choice>
  </mc:AlternateContent>
  <xr:revisionPtr revIDLastSave="11" documentId="13_ncr:1_{F3D49099-5214-4F3C-8309-6934D129EAFA}" xr6:coauthVersionLast="47" xr6:coauthVersionMax="47" xr10:uidLastSave="{90D78938-F354-4BEE-BF89-B35C03838CE8}"/>
  <bookViews>
    <workbookView xWindow="0" yWindow="0" windowWidth="28800" windowHeight="12300" xr2:uid="{00000000-000D-0000-FFFF-FFFF00000000}"/>
  </bookViews>
  <sheets>
    <sheet name="FEPDC-Março" sheetId="1" r:id="rId1"/>
    <sheet name="Março" sheetId="2" state="hidden" r:id="rId2"/>
  </sheets>
  <definedNames>
    <definedName name="_xlnm._FilterDatabase" localSheetId="0" hidden="1">'FEPDC-Março'!$A$3:$M$3</definedName>
    <definedName name="_xlnm._FilterDatabase" localSheetId="1" hidden="1">Março!$B$2:$X$45</definedName>
    <definedName name="_xlnm.Print_Area" localSheetId="0">'FEPDC-Março'!$A$1:$N$18</definedName>
    <definedName name="Excel_BuiltIn__FilterDatabase_1_1">#REF!</definedName>
    <definedName name="Excel_BuiltIn__FilterDatabase_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2" l="1"/>
  <c r="R13" i="2"/>
  <c r="AD13" i="2" s="1"/>
  <c r="U12" i="2"/>
  <c r="R12" i="2"/>
  <c r="AD12" i="2" s="1"/>
  <c r="U11" i="2"/>
  <c r="R11" i="2"/>
  <c r="AD11" i="2" s="1"/>
  <c r="U10" i="2"/>
  <c r="R10" i="2"/>
  <c r="U9" i="2"/>
  <c r="R9" i="2"/>
  <c r="U8" i="2"/>
  <c r="R8" i="2"/>
  <c r="J8" i="2"/>
  <c r="J9" i="2"/>
  <c r="J10" i="2"/>
  <c r="J11" i="2"/>
  <c r="J12" i="2"/>
  <c r="J13" i="2"/>
  <c r="J3" i="2"/>
  <c r="J4" i="2"/>
  <c r="J5" i="2"/>
  <c r="J6" i="2"/>
  <c r="J7" i="2"/>
  <c r="W10" i="2" l="1"/>
  <c r="AA10" i="2" s="1"/>
  <c r="AE10" i="2" s="1"/>
  <c r="AD10" i="2"/>
  <c r="W12" i="2"/>
  <c r="AA12" i="2" s="1"/>
  <c r="AE12" i="2" s="1"/>
  <c r="G13" i="1" s="1"/>
  <c r="W11" i="2"/>
  <c r="AA11" i="2" s="1"/>
  <c r="AE11" i="2" s="1"/>
  <c r="G12" i="1" s="1"/>
  <c r="W13" i="2"/>
  <c r="AA13" i="2" s="1"/>
  <c r="AE13" i="2" s="1"/>
  <c r="G14" i="1" s="1"/>
  <c r="W9" i="2"/>
  <c r="AA9" i="2" s="1"/>
  <c r="AE9" i="2" s="1"/>
  <c r="W8" i="2"/>
  <c r="AA8" i="2" s="1"/>
  <c r="AE8" i="2" s="1"/>
  <c r="AD9" i="2"/>
  <c r="AD8" i="2"/>
  <c r="R3" i="2"/>
  <c r="AD3" i="2" s="1"/>
  <c r="U3" i="2"/>
  <c r="R4" i="2"/>
  <c r="AD4" i="2" s="1"/>
  <c r="U4" i="2"/>
  <c r="R5" i="2"/>
  <c r="AD5" i="2" s="1"/>
  <c r="U5" i="2"/>
  <c r="R6" i="2"/>
  <c r="AD6" i="2" s="1"/>
  <c r="U6" i="2"/>
  <c r="R7" i="2"/>
  <c r="AD7" i="2" s="1"/>
  <c r="U7" i="2"/>
  <c r="G9" i="1" l="1"/>
  <c r="G10" i="1"/>
  <c r="G11" i="1"/>
  <c r="W4" i="2"/>
  <c r="AA4" i="2" s="1"/>
  <c r="AE4" i="2" s="1"/>
  <c r="G5" i="1" s="1"/>
  <c r="W5" i="2"/>
  <c r="AA5" i="2" s="1"/>
  <c r="AE5" i="2" s="1"/>
  <c r="G6" i="1" s="1"/>
  <c r="W7" i="2"/>
  <c r="AA7" i="2" s="1"/>
  <c r="AE7" i="2" s="1"/>
  <c r="G8" i="1" s="1"/>
  <c r="W6" i="2"/>
  <c r="AA6" i="2" s="1"/>
  <c r="AE6" i="2" s="1"/>
  <c r="G7" i="1" s="1"/>
  <c r="W3" i="2"/>
  <c r="AA3" i="2" s="1"/>
  <c r="AE3" i="2" s="1"/>
  <c r="G4" i="1" s="1"/>
</calcChain>
</file>

<file path=xl/sharedStrings.xml><?xml version="1.0" encoding="utf-8"?>
<sst xmlns="http://schemas.openxmlformats.org/spreadsheetml/2006/main" count="259" uniqueCount="103">
  <si>
    <t>Ordem Cronológica de Pagamentos FUNEMP 2024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</si>
  <si>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</si>
  <si>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</si>
  <si>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</si>
  <si>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</si>
  <si>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</si>
  <si>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</si>
  <si>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</si>
  <si>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</si>
  <si>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</si>
  <si>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UNIDADE ORÇAMENTÁRIA</t>
  </si>
  <si>
    <t>FONTE</t>
  </si>
  <si>
    <t>VALOR PAGO</t>
  </si>
  <si>
    <t>MARÇO</t>
  </si>
  <si>
    <t>BANCO DO BRASIL S/A</t>
  </si>
  <si>
    <t>00.000.000/0001-91</t>
  </si>
  <si>
    <t>SERVICO DE COBRANCA DE BOLETO</t>
  </si>
  <si>
    <t>SEM JUSTIFICATIVA</t>
  </si>
  <si>
    <t>TICKET GESTAO EM MANUTENCAO EZC S.A.</t>
  </si>
  <si>
    <t>08.273.364/0001-57</t>
  </si>
  <si>
    <t>MANUTENCAO CORRETIVA E PREVENTIVA DA FROTA</t>
  </si>
  <si>
    <t>TECHBIZ FORENSE DIGITAL LTDA</t>
  </si>
  <si>
    <t>05.757.597/0002-18</t>
  </si>
  <si>
    <t>AQUISICAO DE SOLUCAO PARA FORENSE DIGITAL, COM SUPORTE DE ATUALIZACAO TECNOLOGICA</t>
  </si>
  <si>
    <t>ABASTEK AUTOMAÇÃO LTDA (UNIDATA)</t>
  </si>
  <si>
    <t>26.179.697/0001-01</t>
  </si>
  <si>
    <t>SERVICO DE GERENCIAMENTO DO ABASTECIMENTO DA FROTA DE VEICULOS DO FEPDC</t>
  </si>
  <si>
    <t>SENDPAX VIAGENS LTDA</t>
  </si>
  <si>
    <t>18.016.280/0001-91</t>
  </si>
  <si>
    <t>AGENCIAMENTO VIAGENS</t>
  </si>
  <si>
    <t>KEPLER VIAGENS, EVENTOS E TURISMO EIRELI</t>
  </si>
  <si>
    <t>07.132.995/0001-93</t>
  </si>
  <si>
    <t>SERVICO DE HOSPEDAGEM</t>
  </si>
  <si>
    <t>LOCALIZA VEICULOS ESPECIAIS LTDA</t>
  </si>
  <si>
    <t>02.491.558/0001-42</t>
  </si>
  <si>
    <t>SERVICO DE LOCACAO VEICULAR</t>
  </si>
  <si>
    <t>Fonte da Informação:</t>
  </si>
  <si>
    <t>Sistema Integrado de Administração Financeira - Estado de Minas Gerais -  Superintendência de Finanças do MP</t>
  </si>
  <si>
    <t>Data da última atualização:</t>
  </si>
  <si>
    <t>SEI</t>
  </si>
  <si>
    <t>ENT. DAFI</t>
  </si>
  <si>
    <t>CREDOR</t>
  </si>
  <si>
    <t>CNPJ/CPF</t>
  </si>
  <si>
    <t>NF / RPA</t>
  </si>
  <si>
    <t>VALOR BRUTO</t>
  </si>
  <si>
    <t>COMPETÊNCIA</t>
  </si>
  <si>
    <t>EMPENHO</t>
  </si>
  <si>
    <t>PREV.PAGTO</t>
  </si>
  <si>
    <t>CT/SIAD</t>
  </si>
  <si>
    <t>OBSERVAÇÕES</t>
  </si>
  <si>
    <t>NF</t>
  </si>
  <si>
    <t>Contrato ou Edital</t>
  </si>
  <si>
    <t>Concatenar</t>
  </si>
  <si>
    <t>Nº da NOTA</t>
  </si>
  <si>
    <t>LINK</t>
  </si>
  <si>
    <t>19.16.2003.0029354/2024-36</t>
  </si>
  <si>
    <t>518049800</t>
  </si>
  <si>
    <t>FEVEREIRO/24</t>
  </si>
  <si>
    <t>342/23</t>
  </si>
  <si>
    <t>35139_2023_14</t>
  </si>
  <si>
    <t>SEM OBSERVACAO</t>
  </si>
  <si>
    <t>mpmg_nota_fiscal_</t>
  </si>
  <si>
    <t>_</t>
  </si>
  <si>
    <t>2024_unid_4451_contrato_</t>
  </si>
  <si>
    <t>https://transparencia.mpmg.mp.br/download/</t>
  </si>
  <si>
    <t>notas_fiscais/fepdc/2024/03/</t>
  </si>
  <si>
    <t>.pdf</t>
  </si>
  <si>
    <t>19.16.3907.0030841/2024-03</t>
  </si>
  <si>
    <t>44218603</t>
  </si>
  <si>
    <t>FEV/24 -  2ª QUINZENA</t>
  </si>
  <si>
    <t>26/2024</t>
  </si>
  <si>
    <t>091_19</t>
  </si>
  <si>
    <t>19.16.0870.0031584/2024-83</t>
  </si>
  <si>
    <t>MARÇO/24</t>
  </si>
  <si>
    <t>653/23</t>
  </si>
  <si>
    <t>149613_2023_44</t>
  </si>
  <si>
    <t>AQUISIÇÃO DE SOLUÇÃO PARA FORENSE DIGITAL, COM SUPORTE DE ATUALIZAÇÃ O TECNOLÓGICA, A FIM DE ANALISAR E ARMAZENAR EVIDÊNCIAS FORENSES.  SOFTWARE DE ANALISE FORENSE DE INTELIGENCIA E PESQUISA EM FONTES ABERTAS.</t>
  </si>
  <si>
    <t>SEM OBSERVAÇAO</t>
  </si>
  <si>
    <t>19.16.3907.0029577/2024-84</t>
  </si>
  <si>
    <t>305</t>
  </si>
  <si>
    <t>23/2024</t>
  </si>
  <si>
    <t>027_19</t>
  </si>
  <si>
    <t>SERVICO DE GERENCIAMENTO DO ABASTECIMENTO DA FROTA DE VEICULOS DO FEPDC, POR MEIO DA IMPLANTACAO, MANUTENCAO DE UM SISTEMA INFORMATIZA DO E INTEGRADO, COM A INSTALACAO DE DISPOSITIVO NOS VEICULOS E POSTOS PROPRIOS DO ESTADO.</t>
  </si>
  <si>
    <t xml:space="preserve">VENC NF </t>
  </si>
  <si>
    <t>19.16.3907.0028620/2024-24</t>
  </si>
  <si>
    <t>FEV/24 - 2ª QUINZ</t>
  </si>
  <si>
    <t>13/24</t>
  </si>
  <si>
    <t>006_23</t>
  </si>
  <si>
    <t>VENC FATURA</t>
  </si>
  <si>
    <t>19.16.3705.0041419/2024-85</t>
  </si>
  <si>
    <t>MARCO/24</t>
  </si>
  <si>
    <t>25/2024</t>
  </si>
  <si>
    <t>042_21</t>
  </si>
  <si>
    <t>FATURA 5830</t>
  </si>
  <si>
    <t>19.16.3907.0037485/2024-65</t>
  </si>
  <si>
    <t>MAR/24 - 1ª QUINZ</t>
  </si>
  <si>
    <t>19.16.3907.0039059/2024-53</t>
  </si>
  <si>
    <t>44247785</t>
  </si>
  <si>
    <t>19.16.3907.0039207/2024-34</t>
  </si>
  <si>
    <t>FEV/24</t>
  </si>
  <si>
    <t>22/2024</t>
  </si>
  <si>
    <t>088_21</t>
  </si>
  <si>
    <t>VENC. NA 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</si>
</sst>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 &quot;#,##0.00"/>
    <numFmt numFmtId="166" formatCode="#,##0.00;[Red]#,##0.0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rgb="FFFFFFFF"/>
      <name val="Times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sz val="10"/>
      <name val="Arial"/>
      <family val="2"/>
    </font>
    <font>
      <sz val="8"/>
      <name val="Arial"/>
      <family val="2"/>
    </font>
    <font>
      <b/>
      <sz val="8"/>
      <color rgb="FF305496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12" fillId="0" borderId="1" xfId="1" applyNumberFormat="1" applyFont="1" applyBorder="1"/>
    <xf numFmtId="0" fontId="12" fillId="0" borderId="1" xfId="0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9" fontId="1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6" fillId="4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1" xfId="1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3" fillId="7" borderId="1" xfId="0" applyFont="1" applyFill="1" applyBorder="1"/>
    <xf numFmtId="164" fontId="12" fillId="7" borderId="1" xfId="1" applyNumberFormat="1" applyFont="1" applyFill="1" applyBorder="1"/>
    <xf numFmtId="0" fontId="10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left" vertical="center"/>
    </xf>
  </cellXfs>
  <cellStyles count="6">
    <cellStyle name="Hiperlink" xfId="4" builtinId="8"/>
    <cellStyle name="Hyperlink" xfId="3" xr:uid="{00000000-0005-0000-0000-000001000000}"/>
    <cellStyle name="Moeda" xfId="1" builtinId="4"/>
    <cellStyle name="Moeda 2" xfId="5" xr:uid="{00000000-0005-0000-0000-000003000000}"/>
    <cellStyle name="Normal" xfId="0" builtinId="0"/>
    <cellStyle name="Normal 2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7"/>
  <sheetViews>
    <sheetView showGridLines="0" tabSelected="1" workbookViewId="0">
      <selection activeCell="C3" sqref="C3"/>
    </sheetView>
  </sheetViews>
  <sheetFormatPr defaultRowHeight="15"/>
  <cols>
    <col min="1" max="1" width="9.140625" style="1"/>
    <col min="2" max="2" width="10.7109375" style="1" customWidth="1"/>
    <col min="3" max="3" width="18.28515625" style="1" bestFit="1" customWidth="1"/>
    <col min="4" max="4" width="58.28515625" style="1" customWidth="1"/>
    <col min="5" max="5" width="18.7109375" style="1" customWidth="1"/>
    <col min="6" max="6" width="113.140625" style="1" customWidth="1"/>
    <col min="7" max="7" width="16.42578125" style="1" customWidth="1"/>
    <col min="8" max="8" width="17.5703125" style="1" customWidth="1"/>
    <col min="9" max="9" width="16" style="1" customWidth="1"/>
    <col min="10" max="10" width="21.85546875" style="1" bestFit="1" customWidth="1"/>
    <col min="11" max="11" width="21.85546875" style="1" customWidth="1"/>
    <col min="12" max="12" width="11.42578125" style="1" customWidth="1"/>
    <col min="13" max="13" width="16.140625" style="1" bestFit="1" customWidth="1"/>
    <col min="14" max="16384" width="9.140625" style="1"/>
  </cols>
  <sheetData>
    <row r="1" spans="2:13" ht="22.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25.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30.75" customHeight="1"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</row>
    <row r="4" spans="2:13" ht="25.5" customHeight="1">
      <c r="B4" s="10" t="s">
        <v>13</v>
      </c>
      <c r="C4" s="9">
        <v>1</v>
      </c>
      <c r="D4" s="8" t="s">
        <v>14</v>
      </c>
      <c r="E4" s="7" t="s">
        <v>15</v>
      </c>
      <c r="F4" s="4" t="s">
        <v>16</v>
      </c>
      <c r="G4" s="6" t="str">
        <f>HYPERLINK(Março!AE3,Março!AD3)</f>
        <v>518049800</v>
      </c>
      <c r="H4" s="5">
        <v>45364</v>
      </c>
      <c r="I4" s="5">
        <v>45366</v>
      </c>
      <c r="J4" s="4" t="s">
        <v>17</v>
      </c>
      <c r="K4" s="4">
        <v>4451</v>
      </c>
      <c r="L4" s="4">
        <v>60</v>
      </c>
      <c r="M4" s="3">
        <v>138</v>
      </c>
    </row>
    <row r="5" spans="2:13" ht="25.5" customHeight="1">
      <c r="B5" s="10" t="s">
        <v>13</v>
      </c>
      <c r="C5" s="9">
        <v>2</v>
      </c>
      <c r="D5" s="8" t="s">
        <v>18</v>
      </c>
      <c r="E5" s="7" t="s">
        <v>19</v>
      </c>
      <c r="F5" s="4" t="s">
        <v>20</v>
      </c>
      <c r="G5" s="6" t="str">
        <f>HYPERLINK(Março!AE4,Março!AD4)</f>
        <v>44218603</v>
      </c>
      <c r="H5" s="5">
        <v>45369</v>
      </c>
      <c r="I5" s="5">
        <v>45371</v>
      </c>
      <c r="J5" s="4" t="s">
        <v>17</v>
      </c>
      <c r="K5" s="4">
        <v>4451</v>
      </c>
      <c r="L5" s="4">
        <v>60</v>
      </c>
      <c r="M5" s="3">
        <v>1595.83</v>
      </c>
    </row>
    <row r="6" spans="2:13" ht="25.5" customHeight="1">
      <c r="B6" s="10" t="s">
        <v>13</v>
      </c>
      <c r="C6" s="9">
        <v>3</v>
      </c>
      <c r="D6" s="8" t="s">
        <v>21</v>
      </c>
      <c r="E6" s="7" t="s">
        <v>22</v>
      </c>
      <c r="F6" s="4" t="s">
        <v>23</v>
      </c>
      <c r="G6" s="6">
        <f>HYPERLINK(Março!AE5,Março!AD5)</f>
        <v>67</v>
      </c>
      <c r="H6" s="5">
        <v>45370</v>
      </c>
      <c r="I6" s="5">
        <v>45372</v>
      </c>
      <c r="J6" s="4" t="s">
        <v>17</v>
      </c>
      <c r="K6" s="4">
        <v>4451</v>
      </c>
      <c r="L6" s="4">
        <v>60</v>
      </c>
      <c r="M6" s="3">
        <v>628195.38</v>
      </c>
    </row>
    <row r="7" spans="2:13" ht="25.5" customHeight="1">
      <c r="B7" s="10" t="s">
        <v>13</v>
      </c>
      <c r="C7" s="9">
        <v>4</v>
      </c>
      <c r="D7" s="8" t="s">
        <v>21</v>
      </c>
      <c r="E7" s="7" t="s">
        <v>22</v>
      </c>
      <c r="F7" s="4" t="s">
        <v>23</v>
      </c>
      <c r="G7" s="6">
        <f>HYPERLINK(Março!AE6,Março!AD6)</f>
        <v>68</v>
      </c>
      <c r="H7" s="5">
        <v>45370</v>
      </c>
      <c r="I7" s="5">
        <v>45372</v>
      </c>
      <c r="J7" s="4" t="s">
        <v>17</v>
      </c>
      <c r="K7" s="4">
        <v>4451</v>
      </c>
      <c r="L7" s="4">
        <v>60</v>
      </c>
      <c r="M7" s="3">
        <v>225826.27</v>
      </c>
    </row>
    <row r="8" spans="2:13" ht="25.5" customHeight="1">
      <c r="B8" s="10" t="s">
        <v>13</v>
      </c>
      <c r="C8" s="9">
        <v>5</v>
      </c>
      <c r="D8" s="8" t="s">
        <v>21</v>
      </c>
      <c r="E8" s="7" t="s">
        <v>22</v>
      </c>
      <c r="F8" s="4" t="s">
        <v>23</v>
      </c>
      <c r="G8" s="6">
        <f>HYPERLINK(Março!AE7,Março!AD7)</f>
        <v>3077</v>
      </c>
      <c r="H8" s="5">
        <v>45370</v>
      </c>
      <c r="I8" s="5">
        <v>45372</v>
      </c>
      <c r="J8" s="4" t="s">
        <v>17</v>
      </c>
      <c r="K8" s="4">
        <v>4451</v>
      </c>
      <c r="L8" s="4">
        <v>60</v>
      </c>
      <c r="M8" s="3">
        <v>1107648.17</v>
      </c>
    </row>
    <row r="9" spans="2:13" ht="25.5" customHeight="1">
      <c r="B9" s="10" t="s">
        <v>13</v>
      </c>
      <c r="C9" s="9">
        <v>6</v>
      </c>
      <c r="D9" s="8" t="s">
        <v>24</v>
      </c>
      <c r="E9" s="7" t="s">
        <v>25</v>
      </c>
      <c r="F9" s="4" t="s">
        <v>26</v>
      </c>
      <c r="G9" s="6" t="str">
        <f>HYPERLINK(Março!AE8,Março!AD8)</f>
        <v>305</v>
      </c>
      <c r="H9" s="5">
        <v>45379</v>
      </c>
      <c r="I9" s="5">
        <v>45382</v>
      </c>
      <c r="J9" s="4" t="s">
        <v>17</v>
      </c>
      <c r="K9" s="4">
        <v>4451</v>
      </c>
      <c r="L9" s="4">
        <v>60</v>
      </c>
      <c r="M9" s="3">
        <v>368.39</v>
      </c>
    </row>
    <row r="10" spans="2:13" ht="25.5" customHeight="1">
      <c r="B10" s="10" t="s">
        <v>13</v>
      </c>
      <c r="C10" s="9">
        <v>7</v>
      </c>
      <c r="D10" s="8" t="s">
        <v>27</v>
      </c>
      <c r="E10" s="7" t="s">
        <v>28</v>
      </c>
      <c r="F10" s="4" t="s">
        <v>29</v>
      </c>
      <c r="G10" s="6">
        <f>HYPERLINK(Março!AE9,Março!AD9)</f>
        <v>77</v>
      </c>
      <c r="H10" s="5">
        <v>45379</v>
      </c>
      <c r="I10" s="5">
        <v>45383</v>
      </c>
      <c r="J10" s="4" t="s">
        <v>17</v>
      </c>
      <c r="K10" s="4">
        <v>4451</v>
      </c>
      <c r="L10" s="4">
        <v>60</v>
      </c>
      <c r="M10" s="3">
        <v>6828.07</v>
      </c>
    </row>
    <row r="11" spans="2:13" ht="25.5" customHeight="1">
      <c r="B11" s="10" t="s">
        <v>13</v>
      </c>
      <c r="C11" s="9">
        <v>8</v>
      </c>
      <c r="D11" s="8" t="s">
        <v>30</v>
      </c>
      <c r="E11" s="7" t="s">
        <v>31</v>
      </c>
      <c r="F11" s="4" t="s">
        <v>32</v>
      </c>
      <c r="G11" s="6">
        <f>HYPERLINK(Março!AE10,Março!AD10)</f>
        <v>207</v>
      </c>
      <c r="H11" s="5">
        <v>45386</v>
      </c>
      <c r="I11" s="5">
        <v>45390</v>
      </c>
      <c r="J11" s="4" t="s">
        <v>17</v>
      </c>
      <c r="K11" s="4">
        <v>4451</v>
      </c>
      <c r="L11" s="4">
        <v>60</v>
      </c>
      <c r="M11" s="3">
        <v>474.6</v>
      </c>
    </row>
    <row r="12" spans="2:13" ht="25.5" customHeight="1">
      <c r="B12" s="10" t="s">
        <v>13</v>
      </c>
      <c r="C12" s="9">
        <v>9</v>
      </c>
      <c r="D12" s="8" t="s">
        <v>27</v>
      </c>
      <c r="E12" s="7" t="s">
        <v>28</v>
      </c>
      <c r="F12" s="4" t="s">
        <v>29</v>
      </c>
      <c r="G12" s="6">
        <f>HYPERLINK(Março!AE11,Março!AD11)</f>
        <v>97</v>
      </c>
      <c r="H12" s="5">
        <v>45393</v>
      </c>
      <c r="I12" s="5">
        <v>45397</v>
      </c>
      <c r="J12" s="4" t="s">
        <v>17</v>
      </c>
      <c r="K12" s="4">
        <v>4451</v>
      </c>
      <c r="L12" s="4">
        <v>60</v>
      </c>
      <c r="M12" s="3">
        <v>5174.8599999999997</v>
      </c>
    </row>
    <row r="13" spans="2:13" ht="25.5" customHeight="1">
      <c r="B13" s="10" t="s">
        <v>13</v>
      </c>
      <c r="C13" s="9">
        <v>10</v>
      </c>
      <c r="D13" s="8" t="s">
        <v>18</v>
      </c>
      <c r="E13" s="7" t="s">
        <v>19</v>
      </c>
      <c r="F13" s="4" t="s">
        <v>20</v>
      </c>
      <c r="G13" s="6" t="str">
        <f>HYPERLINK(Março!AE12,Março!AD12)</f>
        <v>44247785</v>
      </c>
      <c r="H13" s="5">
        <v>45394</v>
      </c>
      <c r="I13" s="5">
        <v>45398</v>
      </c>
      <c r="J13" s="4" t="s">
        <v>17</v>
      </c>
      <c r="K13" s="4">
        <v>4451</v>
      </c>
      <c r="L13" s="4">
        <v>60</v>
      </c>
      <c r="M13" s="3">
        <v>5785.08</v>
      </c>
    </row>
    <row r="14" spans="2:13" ht="25.5" customHeight="1">
      <c r="B14" s="10" t="s">
        <v>13</v>
      </c>
      <c r="C14" s="9">
        <v>11</v>
      </c>
      <c r="D14" s="8" t="s">
        <v>33</v>
      </c>
      <c r="E14" s="7" t="s">
        <v>34</v>
      </c>
      <c r="F14" s="4" t="s">
        <v>35</v>
      </c>
      <c r="G14" s="6">
        <f>HYPERLINK(Março!AE13,Março!AD13)</f>
        <v>629056</v>
      </c>
      <c r="H14" s="5">
        <v>45399</v>
      </c>
      <c r="I14" s="5">
        <v>45401</v>
      </c>
      <c r="J14" s="4" t="s">
        <v>17</v>
      </c>
      <c r="K14" s="4">
        <v>4451</v>
      </c>
      <c r="L14" s="4">
        <v>60</v>
      </c>
      <c r="M14" s="3">
        <v>64897.38</v>
      </c>
    </row>
    <row r="15" spans="2:13" ht="20.100000000000001" customHeight="1">
      <c r="B15" s="43" t="s">
        <v>36</v>
      </c>
      <c r="C15" s="43"/>
      <c r="D15" s="44" t="s">
        <v>37</v>
      </c>
      <c r="E15" s="44"/>
      <c r="F15" s="44"/>
      <c r="G15" s="44"/>
      <c r="H15" s="44"/>
      <c r="I15" s="44"/>
      <c r="J15" s="44"/>
      <c r="K15" s="44"/>
      <c r="L15" s="44"/>
      <c r="M15" s="44"/>
    </row>
    <row r="16" spans="2:13" ht="20.100000000000001" customHeight="1">
      <c r="B16" s="43" t="s">
        <v>38</v>
      </c>
      <c r="C16" s="43"/>
      <c r="D16" s="45">
        <v>45399</v>
      </c>
      <c r="E16" s="45"/>
      <c r="F16" s="45"/>
      <c r="G16" s="45"/>
      <c r="H16" s="45"/>
      <c r="I16" s="45"/>
      <c r="J16" s="45"/>
      <c r="K16" s="45"/>
      <c r="L16" s="45"/>
      <c r="M16" s="45"/>
    </row>
    <row r="17" spans="8:8" ht="24" customHeight="1"/>
    <row r="27" spans="8:8">
      <c r="H27" s="2"/>
    </row>
  </sheetData>
  <mergeCells count="5">
    <mergeCell ref="B1:M2"/>
    <mergeCell ref="B15:C15"/>
    <mergeCell ref="D15:M15"/>
    <mergeCell ref="B16:C16"/>
    <mergeCell ref="D16:M16"/>
  </mergeCells>
  <printOptions horizontalCentered="1" verticalCentered="1"/>
  <pageMargins left="0" right="0" top="0.74803149606299213" bottom="0.74803149606299213" header="0.19685039370078741" footer="0.19685039370078741"/>
  <pageSetup paperSize="9" scale="38" fitToHeight="0" orientation="landscape" horizontalDpi="300" verticalDpi="300" r:id="rId1"/>
  <webPublishItems count="1">
    <webPublishItem id="26811" divId="mpmg_funemp_2024-01_26811" sourceType="sheet" destinationFile="C:\Users\acsantos.plansul\Downloads\mpmg_funemp_2024-0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J68"/>
  <sheetViews>
    <sheetView workbookViewId="0">
      <selection activeCell="AH7" sqref="AH7"/>
    </sheetView>
  </sheetViews>
  <sheetFormatPr defaultRowHeight="12.75"/>
  <cols>
    <col min="2" max="2" width="21.7109375" hidden="1" customWidth="1"/>
    <col min="3" max="3" width="8.7109375" hidden="1" customWidth="1"/>
    <col min="4" max="4" width="48.28515625" hidden="1" customWidth="1"/>
    <col min="5" max="5" width="15" hidden="1" customWidth="1"/>
    <col min="6" max="6" width="12.140625" hidden="1" customWidth="1"/>
    <col min="7" max="7" width="13.5703125" hidden="1" customWidth="1"/>
    <col min="8" max="8" width="12.85546875" hidden="1" customWidth="1"/>
    <col min="9" max="9" width="9.140625" hidden="1" customWidth="1"/>
    <col min="10" max="10" width="13.85546875" hidden="1" customWidth="1"/>
    <col min="11" max="11" width="9.140625" hidden="1" customWidth="1"/>
    <col min="12" max="12" width="15.140625" hidden="1" customWidth="1"/>
    <col min="13" max="13" width="36.28515625" hidden="1" customWidth="1"/>
    <col min="14" max="14" width="23.42578125" hidden="1" customWidth="1"/>
    <col min="15" max="15" width="15.140625" hidden="1" customWidth="1"/>
    <col min="16" max="16" width="9.140625" hidden="1" customWidth="1"/>
    <col min="17" max="17" width="14.42578125" style="12" hidden="1" customWidth="1"/>
    <col min="18" max="18" width="9.140625" style="13" hidden="1" customWidth="1"/>
    <col min="19" max="19" width="9.140625" style="12" hidden="1" customWidth="1"/>
    <col min="20" max="20" width="20.140625" style="12" hidden="1" customWidth="1"/>
    <col min="21" max="21" width="14.140625" style="12" hidden="1" customWidth="1"/>
    <col min="22" max="22" width="6.85546875" style="13" hidden="1" customWidth="1"/>
    <col min="23" max="23" width="55.5703125" style="12" hidden="1" customWidth="1"/>
    <col min="24" max="24" width="9.140625" style="12" hidden="1" customWidth="1"/>
    <col min="25" max="25" width="32.42578125" style="12" hidden="1" customWidth="1"/>
    <col min="26" max="26" width="22.7109375" style="12" hidden="1" customWidth="1"/>
    <col min="27" max="27" width="52.5703125" style="12" hidden="1" customWidth="1"/>
    <col min="28" max="30" width="9.140625" style="12" hidden="1" customWidth="1"/>
    <col min="31" max="31" width="114.42578125" style="12" hidden="1" customWidth="1"/>
    <col min="32" max="32" width="9.140625" style="12" customWidth="1"/>
    <col min="33" max="36" width="9.140625" style="12"/>
  </cols>
  <sheetData>
    <row r="2" spans="2:36" s="27" customFormat="1" ht="22.5">
      <c r="B2" s="36" t="s">
        <v>39</v>
      </c>
      <c r="C2" s="34" t="s">
        <v>40</v>
      </c>
      <c r="D2" s="34" t="s">
        <v>41</v>
      </c>
      <c r="E2" s="34" t="s">
        <v>42</v>
      </c>
      <c r="F2" s="34" t="s">
        <v>43</v>
      </c>
      <c r="G2" s="35" t="s">
        <v>44</v>
      </c>
      <c r="H2" s="34" t="s">
        <v>45</v>
      </c>
      <c r="I2" s="34" t="s">
        <v>46</v>
      </c>
      <c r="J2" s="34" t="s">
        <v>7</v>
      </c>
      <c r="K2" s="34" t="s">
        <v>47</v>
      </c>
      <c r="L2" s="34" t="s">
        <v>48</v>
      </c>
      <c r="M2" s="34" t="s">
        <v>5</v>
      </c>
      <c r="N2" s="33" t="s">
        <v>49</v>
      </c>
      <c r="O2" s="32" t="s">
        <v>9</v>
      </c>
      <c r="Q2" s="31"/>
      <c r="R2" s="29" t="s">
        <v>50</v>
      </c>
      <c r="S2" s="31"/>
      <c r="T2" s="31"/>
      <c r="U2" s="29" t="s">
        <v>51</v>
      </c>
      <c r="V2" s="30"/>
      <c r="W2" s="29" t="s">
        <v>52</v>
      </c>
      <c r="X2" s="28"/>
      <c r="Y2" s="28"/>
      <c r="Z2" s="28"/>
      <c r="AA2" s="28"/>
      <c r="AB2" s="28"/>
      <c r="AC2" s="28"/>
      <c r="AD2" s="39" t="s">
        <v>53</v>
      </c>
      <c r="AE2" s="39" t="s">
        <v>54</v>
      </c>
      <c r="AF2" s="28"/>
      <c r="AG2" s="28"/>
      <c r="AH2" s="28"/>
      <c r="AI2" s="28"/>
      <c r="AJ2" s="28"/>
    </row>
    <row r="3" spans="2:36">
      <c r="B3" s="22" t="s">
        <v>55</v>
      </c>
      <c r="C3" s="21">
        <v>45357</v>
      </c>
      <c r="D3" s="25" t="s">
        <v>14</v>
      </c>
      <c r="E3" s="24" t="s">
        <v>15</v>
      </c>
      <c r="F3" s="14" t="s">
        <v>56</v>
      </c>
      <c r="G3" s="19">
        <v>138</v>
      </c>
      <c r="H3" s="18" t="s">
        <v>57</v>
      </c>
      <c r="I3" s="14" t="s">
        <v>58</v>
      </c>
      <c r="J3" s="17">
        <f t="shared" ref="J3:J13" si="0">WORKDAY(K3,-2)</f>
        <v>45364</v>
      </c>
      <c r="K3" s="37">
        <v>45366</v>
      </c>
      <c r="L3" s="24" t="s">
        <v>59</v>
      </c>
      <c r="M3" s="23" t="s">
        <v>16</v>
      </c>
      <c r="N3" s="15" t="s">
        <v>60</v>
      </c>
      <c r="O3" s="15" t="s">
        <v>17</v>
      </c>
      <c r="Q3" s="15" t="s">
        <v>61</v>
      </c>
      <c r="R3" s="14" t="str">
        <f t="shared" ref="R3:R13" si="1">F3</f>
        <v>518049800</v>
      </c>
      <c r="S3" s="16" t="s">
        <v>62</v>
      </c>
      <c r="T3" s="15" t="s">
        <v>63</v>
      </c>
      <c r="U3" s="15" t="str">
        <f t="shared" ref="U3:U13" si="2">L3</f>
        <v>35139_2023_14</v>
      </c>
      <c r="W3" s="12" t="str">
        <f t="shared" ref="W3:W13" si="3">CONCATENATE(Q3,R3,S3,T3,U3,V3)</f>
        <v>mpmg_nota_fiscal_518049800_2024_unid_4451_contrato_35139_2023_14</v>
      </c>
      <c r="Y3" s="12" t="s">
        <v>64</v>
      </c>
      <c r="Z3" s="12" t="s">
        <v>65</v>
      </c>
      <c r="AA3" s="12" t="str">
        <f>W3</f>
        <v>mpmg_nota_fiscal_518049800_2024_unid_4451_contrato_35139_2023_14</v>
      </c>
      <c r="AB3" s="12" t="s">
        <v>66</v>
      </c>
      <c r="AD3" s="38" t="str">
        <f>R3</f>
        <v>518049800</v>
      </c>
      <c r="AE3" s="12" t="str">
        <f>CONCATENATE(Y3,Z3,AA3,AB3)</f>
        <v>https://transparencia.mpmg.mp.br/download/notas_fiscais/fepdc/2024/03/mpmg_nota_fiscal_518049800_2024_unid_4451_contrato_35139_2023_14.pdf</v>
      </c>
    </row>
    <row r="4" spans="2:36">
      <c r="B4" s="22" t="s">
        <v>67</v>
      </c>
      <c r="C4" s="21">
        <v>45358</v>
      </c>
      <c r="D4" s="15" t="s">
        <v>18</v>
      </c>
      <c r="E4" s="20" t="s">
        <v>19</v>
      </c>
      <c r="F4" s="14" t="s">
        <v>68</v>
      </c>
      <c r="G4" s="19">
        <v>1595.83</v>
      </c>
      <c r="H4" s="26" t="s">
        <v>69</v>
      </c>
      <c r="I4" s="14" t="s">
        <v>70</v>
      </c>
      <c r="J4" s="17">
        <f t="shared" si="0"/>
        <v>45369</v>
      </c>
      <c r="K4" s="37">
        <v>45371</v>
      </c>
      <c r="L4" s="14" t="s">
        <v>71</v>
      </c>
      <c r="M4" s="16" t="s">
        <v>20</v>
      </c>
      <c r="N4" s="15" t="s">
        <v>60</v>
      </c>
      <c r="O4" s="15" t="s">
        <v>17</v>
      </c>
      <c r="Q4" s="15" t="s">
        <v>61</v>
      </c>
      <c r="R4" s="14" t="str">
        <f t="shared" si="1"/>
        <v>44218603</v>
      </c>
      <c r="S4" s="16" t="s">
        <v>62</v>
      </c>
      <c r="T4" s="15" t="s">
        <v>63</v>
      </c>
      <c r="U4" s="15" t="str">
        <f t="shared" si="2"/>
        <v>091_19</v>
      </c>
      <c r="W4" s="12" t="str">
        <f t="shared" si="3"/>
        <v>mpmg_nota_fiscal_44218603_2024_unid_4451_contrato_091_19</v>
      </c>
      <c r="Y4" s="12" t="s">
        <v>64</v>
      </c>
      <c r="Z4" s="12" t="s">
        <v>65</v>
      </c>
      <c r="AA4" s="12" t="str">
        <f t="shared" ref="AA4:AA7" si="4">W4</f>
        <v>mpmg_nota_fiscal_44218603_2024_unid_4451_contrato_091_19</v>
      </c>
      <c r="AB4" s="12" t="s">
        <v>66</v>
      </c>
      <c r="AD4" s="38" t="str">
        <f t="shared" ref="AD4:AD7" si="5">R4</f>
        <v>44218603</v>
      </c>
      <c r="AE4" s="12" t="str">
        <f t="shared" ref="AE4:AE7" si="6">CONCATENATE(Y4,Z4,AA4,AB4)</f>
        <v>https://transparencia.mpmg.mp.br/download/notas_fiscais/fepdc/2024/03/mpmg_nota_fiscal_44218603_2024_unid_4451_contrato_091_19.pdf</v>
      </c>
    </row>
    <row r="5" spans="2:36">
      <c r="B5" s="22" t="s">
        <v>72</v>
      </c>
      <c r="C5" s="21">
        <v>45359</v>
      </c>
      <c r="D5" s="15" t="s">
        <v>21</v>
      </c>
      <c r="E5" s="20" t="s">
        <v>22</v>
      </c>
      <c r="F5" s="14">
        <v>67</v>
      </c>
      <c r="G5" s="19">
        <v>628195.38</v>
      </c>
      <c r="H5" s="26" t="s">
        <v>73</v>
      </c>
      <c r="I5" s="14" t="s">
        <v>74</v>
      </c>
      <c r="J5" s="17">
        <f t="shared" si="0"/>
        <v>45370</v>
      </c>
      <c r="K5" s="37">
        <v>45372</v>
      </c>
      <c r="L5" s="14" t="s">
        <v>75</v>
      </c>
      <c r="M5" s="16" t="s">
        <v>76</v>
      </c>
      <c r="N5" s="15" t="s">
        <v>77</v>
      </c>
      <c r="O5" s="15" t="s">
        <v>17</v>
      </c>
      <c r="Q5" s="15" t="s">
        <v>61</v>
      </c>
      <c r="R5" s="14">
        <f t="shared" si="1"/>
        <v>67</v>
      </c>
      <c r="S5" s="16" t="s">
        <v>62</v>
      </c>
      <c r="T5" s="15" t="s">
        <v>63</v>
      </c>
      <c r="U5" s="15" t="str">
        <f t="shared" si="2"/>
        <v>149613_2023_44</v>
      </c>
      <c r="W5" s="12" t="str">
        <f t="shared" si="3"/>
        <v>mpmg_nota_fiscal_67_2024_unid_4451_contrato_149613_2023_44</v>
      </c>
      <c r="Y5" s="12" t="s">
        <v>64</v>
      </c>
      <c r="Z5" s="12" t="s">
        <v>65</v>
      </c>
      <c r="AA5" s="12" t="str">
        <f t="shared" si="4"/>
        <v>mpmg_nota_fiscal_67_2024_unid_4451_contrato_149613_2023_44</v>
      </c>
      <c r="AB5" s="12" t="s">
        <v>66</v>
      </c>
      <c r="AD5" s="38">
        <f t="shared" si="5"/>
        <v>67</v>
      </c>
      <c r="AE5" s="12" t="str">
        <f t="shared" si="6"/>
        <v>https://transparencia.mpmg.mp.br/download/notas_fiscais/fepdc/2024/03/mpmg_nota_fiscal_67_2024_unid_4451_contrato_149613_2023_44.pdf</v>
      </c>
    </row>
    <row r="6" spans="2:36">
      <c r="B6" s="22" t="s">
        <v>72</v>
      </c>
      <c r="C6" s="21">
        <v>45359</v>
      </c>
      <c r="D6" s="15" t="s">
        <v>21</v>
      </c>
      <c r="E6" s="20" t="s">
        <v>22</v>
      </c>
      <c r="F6" s="14">
        <v>68</v>
      </c>
      <c r="G6" s="19">
        <v>225826.27</v>
      </c>
      <c r="H6" s="26" t="s">
        <v>73</v>
      </c>
      <c r="I6" s="14" t="s">
        <v>74</v>
      </c>
      <c r="J6" s="17">
        <f t="shared" si="0"/>
        <v>45370</v>
      </c>
      <c r="K6" s="37">
        <v>45372</v>
      </c>
      <c r="L6" s="14" t="s">
        <v>75</v>
      </c>
      <c r="M6" s="16" t="s">
        <v>76</v>
      </c>
      <c r="N6" s="15" t="s">
        <v>77</v>
      </c>
      <c r="O6" s="15" t="s">
        <v>17</v>
      </c>
      <c r="Q6" s="15" t="s">
        <v>61</v>
      </c>
      <c r="R6" s="14">
        <f t="shared" si="1"/>
        <v>68</v>
      </c>
      <c r="S6" s="16" t="s">
        <v>62</v>
      </c>
      <c r="T6" s="15" t="s">
        <v>63</v>
      </c>
      <c r="U6" s="15" t="str">
        <f t="shared" si="2"/>
        <v>149613_2023_44</v>
      </c>
      <c r="W6" s="12" t="str">
        <f t="shared" si="3"/>
        <v>mpmg_nota_fiscal_68_2024_unid_4451_contrato_149613_2023_44</v>
      </c>
      <c r="Y6" s="12" t="s">
        <v>64</v>
      </c>
      <c r="Z6" s="12" t="s">
        <v>65</v>
      </c>
      <c r="AA6" s="12" t="str">
        <f t="shared" si="4"/>
        <v>mpmg_nota_fiscal_68_2024_unid_4451_contrato_149613_2023_44</v>
      </c>
      <c r="AB6" s="12" t="s">
        <v>66</v>
      </c>
      <c r="AD6" s="38">
        <f t="shared" si="5"/>
        <v>68</v>
      </c>
      <c r="AE6" s="12" t="str">
        <f t="shared" si="6"/>
        <v>https://transparencia.mpmg.mp.br/download/notas_fiscais/fepdc/2024/03/mpmg_nota_fiscal_68_2024_unid_4451_contrato_149613_2023_44.pdf</v>
      </c>
    </row>
    <row r="7" spans="2:36">
      <c r="B7" s="22" t="s">
        <v>72</v>
      </c>
      <c r="C7" s="21">
        <v>45359</v>
      </c>
      <c r="D7" s="15" t="s">
        <v>21</v>
      </c>
      <c r="E7" s="20" t="s">
        <v>22</v>
      </c>
      <c r="F7" s="14">
        <v>3077</v>
      </c>
      <c r="G7" s="19">
        <v>1107648.17</v>
      </c>
      <c r="H7" s="26" t="s">
        <v>73</v>
      </c>
      <c r="I7" s="14" t="s">
        <v>74</v>
      </c>
      <c r="J7" s="17">
        <f t="shared" si="0"/>
        <v>45370</v>
      </c>
      <c r="K7" s="37">
        <v>45372</v>
      </c>
      <c r="L7" s="14" t="s">
        <v>75</v>
      </c>
      <c r="M7" s="16" t="s">
        <v>76</v>
      </c>
      <c r="N7" s="15" t="s">
        <v>77</v>
      </c>
      <c r="O7" s="15" t="s">
        <v>17</v>
      </c>
      <c r="Q7" s="15" t="s">
        <v>61</v>
      </c>
      <c r="R7" s="14">
        <f t="shared" si="1"/>
        <v>3077</v>
      </c>
      <c r="S7" s="16" t="s">
        <v>62</v>
      </c>
      <c r="T7" s="15" t="s">
        <v>63</v>
      </c>
      <c r="U7" s="15" t="str">
        <f t="shared" si="2"/>
        <v>149613_2023_44</v>
      </c>
      <c r="W7" s="12" t="str">
        <f t="shared" si="3"/>
        <v>mpmg_nota_fiscal_3077_2024_unid_4451_contrato_149613_2023_44</v>
      </c>
      <c r="Y7" s="12" t="s">
        <v>64</v>
      </c>
      <c r="Z7" s="12" t="s">
        <v>65</v>
      </c>
      <c r="AA7" s="12" t="str">
        <f t="shared" si="4"/>
        <v>mpmg_nota_fiscal_3077_2024_unid_4451_contrato_149613_2023_44</v>
      </c>
      <c r="AB7" s="12" t="s">
        <v>66</v>
      </c>
      <c r="AD7" s="38">
        <f t="shared" si="5"/>
        <v>3077</v>
      </c>
      <c r="AE7" s="12" t="str">
        <f t="shared" si="6"/>
        <v>https://transparencia.mpmg.mp.br/download/notas_fiscais/fepdc/2024/03/mpmg_nota_fiscal_3077_2024_unid_4451_contrato_149613_2023_44.pdf</v>
      </c>
    </row>
    <row r="8" spans="2:36">
      <c r="B8" s="22" t="s">
        <v>78</v>
      </c>
      <c r="C8" s="21">
        <v>45356</v>
      </c>
      <c r="D8" s="25" t="s">
        <v>24</v>
      </c>
      <c r="E8" s="24" t="s">
        <v>25</v>
      </c>
      <c r="F8" s="18" t="s">
        <v>79</v>
      </c>
      <c r="G8" s="19">
        <v>368.39</v>
      </c>
      <c r="H8" s="18" t="s">
        <v>57</v>
      </c>
      <c r="I8" s="14" t="s">
        <v>80</v>
      </c>
      <c r="J8" s="17">
        <f t="shared" si="0"/>
        <v>45379</v>
      </c>
      <c r="K8" s="37">
        <v>45382</v>
      </c>
      <c r="L8" s="24" t="s">
        <v>81</v>
      </c>
      <c r="M8" s="23" t="s">
        <v>82</v>
      </c>
      <c r="N8" s="15" t="s">
        <v>83</v>
      </c>
      <c r="O8" s="15" t="s">
        <v>17</v>
      </c>
      <c r="Q8" s="15" t="s">
        <v>61</v>
      </c>
      <c r="R8" s="14" t="str">
        <f t="shared" si="1"/>
        <v>305</v>
      </c>
      <c r="S8" s="16" t="s">
        <v>62</v>
      </c>
      <c r="T8" s="15" t="s">
        <v>63</v>
      </c>
      <c r="U8" s="15" t="str">
        <f t="shared" si="2"/>
        <v>027_19</v>
      </c>
      <c r="W8" s="12" t="str">
        <f t="shared" si="3"/>
        <v>mpmg_nota_fiscal_305_2024_unid_4451_contrato_027_19</v>
      </c>
      <c r="Y8" s="12" t="s">
        <v>64</v>
      </c>
      <c r="Z8" s="12" t="s">
        <v>65</v>
      </c>
      <c r="AA8" s="12" t="str">
        <f t="shared" ref="AA8:AA13" si="7">W8</f>
        <v>mpmg_nota_fiscal_305_2024_unid_4451_contrato_027_19</v>
      </c>
      <c r="AB8" s="12" t="s">
        <v>66</v>
      </c>
      <c r="AD8" s="38" t="str">
        <f t="shared" ref="AD8:AD13" si="8">R8</f>
        <v>305</v>
      </c>
      <c r="AE8" s="12" t="str">
        <f t="shared" ref="AE8:AE13" si="9">CONCATENATE(Y8,Z8,AA8,AB8)</f>
        <v>https://transparencia.mpmg.mp.br/download/notas_fiscais/fepdc/2024/03/mpmg_nota_fiscal_305_2024_unid_4451_contrato_027_19.pdf</v>
      </c>
    </row>
    <row r="9" spans="2:36">
      <c r="B9" s="22" t="s">
        <v>84</v>
      </c>
      <c r="C9" s="21">
        <v>45355</v>
      </c>
      <c r="D9" s="25" t="s">
        <v>27</v>
      </c>
      <c r="E9" s="24" t="s">
        <v>28</v>
      </c>
      <c r="F9" s="14">
        <v>77</v>
      </c>
      <c r="G9" s="19">
        <v>6828.07</v>
      </c>
      <c r="H9" s="18" t="s">
        <v>85</v>
      </c>
      <c r="I9" s="14" t="s">
        <v>86</v>
      </c>
      <c r="J9" s="17">
        <f t="shared" si="0"/>
        <v>45379</v>
      </c>
      <c r="K9" s="37">
        <v>45383</v>
      </c>
      <c r="L9" s="24" t="s">
        <v>87</v>
      </c>
      <c r="M9" s="23" t="s">
        <v>29</v>
      </c>
      <c r="N9" s="15" t="s">
        <v>88</v>
      </c>
      <c r="O9" s="15" t="s">
        <v>17</v>
      </c>
      <c r="Q9" s="15" t="s">
        <v>61</v>
      </c>
      <c r="R9" s="14">
        <f t="shared" si="1"/>
        <v>77</v>
      </c>
      <c r="S9" s="16" t="s">
        <v>62</v>
      </c>
      <c r="T9" s="15" t="s">
        <v>63</v>
      </c>
      <c r="U9" s="15" t="str">
        <f t="shared" si="2"/>
        <v>006_23</v>
      </c>
      <c r="W9" s="12" t="str">
        <f t="shared" si="3"/>
        <v>mpmg_nota_fiscal_77_2024_unid_4451_contrato_006_23</v>
      </c>
      <c r="Y9" s="12" t="s">
        <v>64</v>
      </c>
      <c r="Z9" s="12" t="s">
        <v>65</v>
      </c>
      <c r="AA9" s="12" t="str">
        <f t="shared" si="7"/>
        <v>mpmg_nota_fiscal_77_2024_unid_4451_contrato_006_23</v>
      </c>
      <c r="AB9" s="12" t="s">
        <v>66</v>
      </c>
      <c r="AD9" s="38">
        <f t="shared" si="8"/>
        <v>77</v>
      </c>
      <c r="AE9" s="12" t="str">
        <f t="shared" si="9"/>
        <v>https://transparencia.mpmg.mp.br/download/notas_fiscais/fepdc/2024/03/mpmg_nota_fiscal_77_2024_unid_4451_contrato_006_23.pdf</v>
      </c>
    </row>
    <row r="10" spans="2:36">
      <c r="B10" s="22" t="s">
        <v>89</v>
      </c>
      <c r="C10" s="21">
        <v>45376</v>
      </c>
      <c r="D10" s="25" t="s">
        <v>30</v>
      </c>
      <c r="E10" s="24" t="s">
        <v>31</v>
      </c>
      <c r="F10" s="14">
        <v>207</v>
      </c>
      <c r="G10" s="19">
        <v>474.6</v>
      </c>
      <c r="H10" s="18" t="s">
        <v>90</v>
      </c>
      <c r="I10" s="14" t="s">
        <v>91</v>
      </c>
      <c r="J10" s="17">
        <f t="shared" si="0"/>
        <v>45386</v>
      </c>
      <c r="K10" s="37">
        <v>45390</v>
      </c>
      <c r="L10" s="24" t="s">
        <v>92</v>
      </c>
      <c r="M10" s="23" t="s">
        <v>32</v>
      </c>
      <c r="N10" s="15" t="s">
        <v>93</v>
      </c>
      <c r="O10" s="15" t="s">
        <v>17</v>
      </c>
      <c r="Q10" s="15" t="s">
        <v>61</v>
      </c>
      <c r="R10" s="14">
        <f t="shared" si="1"/>
        <v>207</v>
      </c>
      <c r="S10" s="16" t="s">
        <v>62</v>
      </c>
      <c r="T10" s="15" t="s">
        <v>63</v>
      </c>
      <c r="U10" s="15" t="str">
        <f t="shared" si="2"/>
        <v>042_21</v>
      </c>
      <c r="W10" s="12" t="str">
        <f t="shared" si="3"/>
        <v>mpmg_nota_fiscal_207_2024_unid_4451_contrato_042_21</v>
      </c>
      <c r="Y10" s="12" t="s">
        <v>64</v>
      </c>
      <c r="Z10" s="12" t="s">
        <v>65</v>
      </c>
      <c r="AA10" s="12" t="str">
        <f t="shared" si="7"/>
        <v>mpmg_nota_fiscal_207_2024_unid_4451_contrato_042_21</v>
      </c>
      <c r="AB10" s="12" t="s">
        <v>66</v>
      </c>
      <c r="AD10" s="38">
        <f t="shared" si="8"/>
        <v>207</v>
      </c>
      <c r="AE10" s="12" t="str">
        <f t="shared" si="9"/>
        <v>https://transparencia.mpmg.mp.br/download/notas_fiscais/fepdc/2024/03/mpmg_nota_fiscal_207_2024_unid_4451_contrato_042_21.pdf</v>
      </c>
    </row>
    <row r="11" spans="2:36">
      <c r="B11" s="22" t="s">
        <v>94</v>
      </c>
      <c r="C11" s="21">
        <v>45369</v>
      </c>
      <c r="D11" s="25" t="s">
        <v>27</v>
      </c>
      <c r="E11" s="24" t="s">
        <v>28</v>
      </c>
      <c r="F11" s="14">
        <v>97</v>
      </c>
      <c r="G11" s="19">
        <v>5174.8599999999997</v>
      </c>
      <c r="H11" s="18" t="s">
        <v>95</v>
      </c>
      <c r="I11" s="14" t="s">
        <v>86</v>
      </c>
      <c r="J11" s="17">
        <f t="shared" si="0"/>
        <v>45393</v>
      </c>
      <c r="K11" s="37">
        <v>45397</v>
      </c>
      <c r="L11" s="24" t="s">
        <v>87</v>
      </c>
      <c r="M11" s="23" t="s">
        <v>29</v>
      </c>
      <c r="N11" s="15" t="s">
        <v>88</v>
      </c>
      <c r="O11" s="15" t="s">
        <v>17</v>
      </c>
      <c r="Q11" s="15" t="s">
        <v>61</v>
      </c>
      <c r="R11" s="14">
        <f t="shared" si="1"/>
        <v>97</v>
      </c>
      <c r="S11" s="16" t="s">
        <v>62</v>
      </c>
      <c r="T11" s="15" t="s">
        <v>63</v>
      </c>
      <c r="U11" s="15" t="str">
        <f t="shared" si="2"/>
        <v>006_23</v>
      </c>
      <c r="W11" s="12" t="str">
        <f t="shared" si="3"/>
        <v>mpmg_nota_fiscal_97_2024_unid_4451_contrato_006_23</v>
      </c>
      <c r="Y11" s="12" t="s">
        <v>64</v>
      </c>
      <c r="Z11" s="12" t="s">
        <v>65</v>
      </c>
      <c r="AA11" s="12" t="str">
        <f t="shared" si="7"/>
        <v>mpmg_nota_fiscal_97_2024_unid_4451_contrato_006_23</v>
      </c>
      <c r="AB11" s="12" t="s">
        <v>66</v>
      </c>
      <c r="AD11" s="38">
        <f t="shared" si="8"/>
        <v>97</v>
      </c>
      <c r="AE11" s="12" t="str">
        <f t="shared" si="9"/>
        <v>https://transparencia.mpmg.mp.br/download/notas_fiscais/fepdc/2024/03/mpmg_nota_fiscal_97_2024_unid_4451_contrato_006_23.pdf</v>
      </c>
    </row>
    <row r="12" spans="2:36">
      <c r="B12" s="40" t="s">
        <v>96</v>
      </c>
      <c r="C12" s="21">
        <v>45371</v>
      </c>
      <c r="D12" s="25" t="s">
        <v>18</v>
      </c>
      <c r="E12" s="24" t="s">
        <v>19</v>
      </c>
      <c r="F12" s="14" t="s">
        <v>97</v>
      </c>
      <c r="G12" s="41">
        <v>5785.08</v>
      </c>
      <c r="H12" s="18" t="s">
        <v>95</v>
      </c>
      <c r="I12" s="14" t="s">
        <v>70</v>
      </c>
      <c r="J12" s="17">
        <f t="shared" si="0"/>
        <v>45394</v>
      </c>
      <c r="K12" s="37">
        <v>45398</v>
      </c>
      <c r="L12" s="24" t="s">
        <v>71</v>
      </c>
      <c r="M12" s="23" t="s">
        <v>20</v>
      </c>
      <c r="N12" s="15" t="s">
        <v>60</v>
      </c>
      <c r="O12" s="15" t="s">
        <v>17</v>
      </c>
      <c r="Q12" s="15" t="s">
        <v>61</v>
      </c>
      <c r="R12" s="14" t="str">
        <f t="shared" si="1"/>
        <v>44247785</v>
      </c>
      <c r="S12" s="16" t="s">
        <v>62</v>
      </c>
      <c r="T12" s="15" t="s">
        <v>63</v>
      </c>
      <c r="U12" s="15" t="str">
        <f t="shared" si="2"/>
        <v>091_19</v>
      </c>
      <c r="W12" s="12" t="str">
        <f t="shared" si="3"/>
        <v>mpmg_nota_fiscal_44247785_2024_unid_4451_contrato_091_19</v>
      </c>
      <c r="Y12" s="12" t="s">
        <v>64</v>
      </c>
      <c r="Z12" s="12" t="s">
        <v>65</v>
      </c>
      <c r="AA12" s="12" t="str">
        <f t="shared" si="7"/>
        <v>mpmg_nota_fiscal_44247785_2024_unid_4451_contrato_091_19</v>
      </c>
      <c r="AB12" s="12" t="s">
        <v>66</v>
      </c>
      <c r="AD12" s="38" t="str">
        <f t="shared" si="8"/>
        <v>44247785</v>
      </c>
      <c r="AE12" s="12" t="str">
        <f t="shared" si="9"/>
        <v>https://transparencia.mpmg.mp.br/download/notas_fiscais/fepdc/2024/03/mpmg_nota_fiscal_44247785_2024_unid_4451_contrato_091_19.pdf</v>
      </c>
    </row>
    <row r="13" spans="2:36">
      <c r="B13" s="22" t="s">
        <v>98</v>
      </c>
      <c r="C13" s="21">
        <v>45371</v>
      </c>
      <c r="D13" s="25" t="s">
        <v>33</v>
      </c>
      <c r="E13" s="24" t="s">
        <v>34</v>
      </c>
      <c r="F13" s="14">
        <v>629056</v>
      </c>
      <c r="G13" s="19">
        <v>64897.38</v>
      </c>
      <c r="H13" s="18" t="s">
        <v>99</v>
      </c>
      <c r="I13" s="14" t="s">
        <v>100</v>
      </c>
      <c r="J13" s="17">
        <f t="shared" si="0"/>
        <v>45399</v>
      </c>
      <c r="K13" s="37">
        <v>45401</v>
      </c>
      <c r="L13" s="24" t="s">
        <v>101</v>
      </c>
      <c r="M13" s="23" t="s">
        <v>35</v>
      </c>
      <c r="N13" s="15" t="s">
        <v>102</v>
      </c>
      <c r="O13" s="15" t="s">
        <v>17</v>
      </c>
      <c r="Q13" s="15" t="s">
        <v>61</v>
      </c>
      <c r="R13" s="14">
        <f t="shared" si="1"/>
        <v>629056</v>
      </c>
      <c r="S13" s="16" t="s">
        <v>62</v>
      </c>
      <c r="T13" s="15" t="s">
        <v>63</v>
      </c>
      <c r="U13" s="15" t="str">
        <f t="shared" si="2"/>
        <v>088_21</v>
      </c>
      <c r="W13" s="12" t="str">
        <f t="shared" si="3"/>
        <v>mpmg_nota_fiscal_629056_2024_unid_4451_contrato_088_21</v>
      </c>
      <c r="Y13" s="12" t="s">
        <v>64</v>
      </c>
      <c r="Z13" s="12" t="s">
        <v>65</v>
      </c>
      <c r="AA13" s="12" t="str">
        <f t="shared" si="7"/>
        <v>mpmg_nota_fiscal_629056_2024_unid_4451_contrato_088_21</v>
      </c>
      <c r="AB13" s="12" t="s">
        <v>66</v>
      </c>
      <c r="AD13" s="38">
        <f t="shared" si="8"/>
        <v>629056</v>
      </c>
      <c r="AE13" s="12" t="str">
        <f t="shared" si="9"/>
        <v>https://transparencia.mpmg.mp.br/download/notas_fiscais/fepdc/2024/03/mpmg_nota_fiscal_629056_2024_unid_4451_contrato_088_21.pdf</v>
      </c>
    </row>
    <row r="14" spans="2:36"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2:36"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2:36"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52" spans="19:20" ht="15">
      <c r="S52" s="1"/>
      <c r="T52" s="13"/>
    </row>
    <row r="53" spans="19:20" ht="15">
      <c r="S53" s="1"/>
      <c r="T53" s="13"/>
    </row>
    <row r="54" spans="19:20" ht="15">
      <c r="S54" s="1"/>
      <c r="T54" s="13"/>
    </row>
    <row r="55" spans="19:20" ht="15">
      <c r="S55" s="1"/>
      <c r="T55" s="13"/>
    </row>
    <row r="56" spans="19:20" ht="15">
      <c r="S56" s="1"/>
      <c r="T56" s="13"/>
    </row>
    <row r="57" spans="19:20" ht="15">
      <c r="S57" s="1"/>
      <c r="T57" s="13"/>
    </row>
    <row r="58" spans="19:20" ht="15">
      <c r="S58" s="1"/>
      <c r="T58" s="13"/>
    </row>
    <row r="59" spans="19:20" ht="15">
      <c r="S59" s="1"/>
      <c r="T59" s="13"/>
    </row>
    <row r="60" spans="19:20" ht="15">
      <c r="S60" s="1"/>
      <c r="T60" s="13"/>
    </row>
    <row r="61" spans="19:20" ht="15">
      <c r="S61" s="1"/>
      <c r="T61" s="13"/>
    </row>
    <row r="62" spans="19:20" ht="15">
      <c r="S62" s="1"/>
      <c r="T62" s="13"/>
    </row>
    <row r="63" spans="19:20" ht="15">
      <c r="S63" s="1"/>
      <c r="T63" s="13"/>
    </row>
    <row r="64" spans="19:20" ht="15">
      <c r="S64" s="1"/>
      <c r="T64" s="13"/>
    </row>
    <row r="65" spans="19:20" ht="15">
      <c r="S65" s="1"/>
      <c r="T65" s="13"/>
    </row>
    <row r="66" spans="19:20" ht="15">
      <c r="S66" s="1"/>
      <c r="T66" s="13"/>
    </row>
    <row r="67" spans="19:20" ht="15">
      <c r="S67" s="1"/>
      <c r="T67" s="13"/>
    </row>
    <row r="68" spans="19:20" ht="15">
      <c r="S68" s="1"/>
      <c r="T68" s="13"/>
    </row>
  </sheetData>
  <autoFilter ref="B2:X45" xr:uid="{00000000-0009-0000-0000-000001000000}"/>
  <conditionalFormatting sqref="F2">
    <cfRule type="duplicateValues" dxfId="2" priority="3"/>
  </conditionalFormatting>
  <conditionalFormatting sqref="D2">
    <cfRule type="duplicateValues" dxfId="1" priority="2"/>
  </conditionalFormatting>
  <conditionalFormatting sqref="B3:B1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4" ma:contentTypeDescription="Crie um novo documento." ma:contentTypeScope="" ma:versionID="d8a6b0025e7aa3dee6cd34d84e684471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7818f5c13ffedfd976338898680f6f97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AACA7-81E1-43EF-95F9-24154C7F0294}"/>
</file>

<file path=customXml/itemProps2.xml><?xml version="1.0" encoding="utf-8"?>
<ds:datastoreItem xmlns:ds="http://schemas.openxmlformats.org/officeDocument/2006/customXml" ds:itemID="{EA822CF4-133E-451C-9040-ECDF14347534}"/>
</file>

<file path=customXml/itemProps3.xml><?xml version="1.0" encoding="utf-8"?>
<ds:datastoreItem xmlns:ds="http://schemas.openxmlformats.org/officeDocument/2006/customXml" ds:itemID="{16420368-A1AF-4395-854E-6ECB92326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Ministério Público do Estado de Minas Gerais - MPMG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Marina Sima Pesso Goncalves</cp:lastModifiedBy>
  <cp:revision/>
  <dcterms:created xsi:type="dcterms:W3CDTF">2024-04-30T18:41:38Z</dcterms:created>
  <dcterms:modified xsi:type="dcterms:W3CDTF">2024-06-14T18:33:44Z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</Properties>
</file>