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4000" windowHeight="9600"/>
  </bookViews>
  <sheets>
    <sheet name="Bens-Setembro" sheetId="1" r:id="rId1"/>
    <sheet name="Planilha2" sheetId="4" state="hidden" r:id="rId2"/>
  </sheets>
  <definedNames>
    <definedName name="_xlnm._FilterDatabase" localSheetId="0" hidden="1">'Bens-Setembro'!$A$3:$K$3</definedName>
    <definedName name="_xlnm._FilterDatabase" localSheetId="1" hidden="1">Planilha2!$A$3:$Y$145</definedName>
    <definedName name="_xlnm.Print_Area" localSheetId="0">'Bens-Setembro'!$A$1:$L$86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4" i="1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P5" i="4" l="1"/>
  <c r="P6" i="4"/>
  <c r="P9" i="4"/>
  <c r="P7" i="4"/>
  <c r="P10" i="4"/>
  <c r="P11" i="4"/>
  <c r="P12" i="4"/>
  <c r="P13" i="4"/>
  <c r="P14" i="4"/>
  <c r="P15" i="4"/>
  <c r="P16" i="4"/>
  <c r="P17" i="4"/>
  <c r="P18" i="4"/>
  <c r="P19" i="4"/>
  <c r="P20" i="4"/>
  <c r="P21" i="4"/>
  <c r="P38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40" i="4"/>
  <c r="P41" i="4"/>
  <c r="P42" i="4"/>
  <c r="P36" i="4"/>
  <c r="P37" i="4"/>
  <c r="P45" i="4"/>
  <c r="P46" i="4"/>
  <c r="P47" i="4"/>
  <c r="P39" i="4"/>
  <c r="P8" i="4"/>
  <c r="P43" i="4"/>
  <c r="P53" i="4"/>
  <c r="P48" i="4"/>
  <c r="P49" i="4"/>
  <c r="P50" i="4"/>
  <c r="P54" i="4"/>
  <c r="P55" i="4"/>
  <c r="P56" i="4"/>
  <c r="P57" i="4"/>
  <c r="P52" i="4"/>
  <c r="P44" i="4"/>
  <c r="P51" i="4"/>
  <c r="P58" i="4"/>
  <c r="P60" i="4"/>
  <c r="P59" i="4"/>
  <c r="P64" i="4"/>
  <c r="P65" i="4"/>
  <c r="P66" i="4"/>
  <c r="P67" i="4"/>
  <c r="P68" i="4"/>
  <c r="P69" i="4"/>
  <c r="P61" i="4"/>
  <c r="P62" i="4"/>
  <c r="P63" i="4"/>
  <c r="P70" i="4"/>
  <c r="P71" i="4"/>
  <c r="P76" i="4"/>
  <c r="P72" i="4"/>
  <c r="P73" i="4"/>
  <c r="P74" i="4"/>
  <c r="P75" i="4"/>
  <c r="P77" i="4"/>
  <c r="P78" i="4"/>
  <c r="P79" i="4"/>
  <c r="P80" i="4"/>
  <c r="P81" i="4"/>
  <c r="P82" i="4"/>
  <c r="M5" i="4"/>
  <c r="M6" i="4"/>
  <c r="M9" i="4"/>
  <c r="M7" i="4"/>
  <c r="Q7" i="4" s="1"/>
  <c r="M10" i="4"/>
  <c r="Q10" i="4" s="1"/>
  <c r="M11" i="4"/>
  <c r="M12" i="4"/>
  <c r="M13" i="4"/>
  <c r="M14" i="4"/>
  <c r="M15" i="4"/>
  <c r="M16" i="4"/>
  <c r="M17" i="4"/>
  <c r="M18" i="4"/>
  <c r="M19" i="4"/>
  <c r="M20" i="4"/>
  <c r="M21" i="4"/>
  <c r="Q21" i="4" s="1"/>
  <c r="M38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40" i="4"/>
  <c r="M41" i="4"/>
  <c r="M42" i="4"/>
  <c r="M36" i="4"/>
  <c r="M37" i="4"/>
  <c r="M45" i="4"/>
  <c r="M46" i="4"/>
  <c r="M47" i="4"/>
  <c r="M39" i="4"/>
  <c r="Q39" i="4" s="1"/>
  <c r="M8" i="4"/>
  <c r="M43" i="4"/>
  <c r="Q43" i="4" s="1"/>
  <c r="M53" i="4"/>
  <c r="M48" i="4"/>
  <c r="M49" i="4"/>
  <c r="M50" i="4"/>
  <c r="M54" i="4"/>
  <c r="M55" i="4"/>
  <c r="M56" i="4"/>
  <c r="M57" i="4"/>
  <c r="M52" i="4"/>
  <c r="M44" i="4"/>
  <c r="Q44" i="4" s="1"/>
  <c r="M51" i="4"/>
  <c r="Q51" i="4" s="1"/>
  <c r="M58" i="4"/>
  <c r="M60" i="4"/>
  <c r="M59" i="4"/>
  <c r="M64" i="4"/>
  <c r="M65" i="4"/>
  <c r="M66" i="4"/>
  <c r="M67" i="4"/>
  <c r="M68" i="4"/>
  <c r="M69" i="4"/>
  <c r="M61" i="4"/>
  <c r="M62" i="4"/>
  <c r="Q62" i="4" s="1"/>
  <c r="M63" i="4"/>
  <c r="Q63" i="4" s="1"/>
  <c r="M70" i="4"/>
  <c r="M71" i="4"/>
  <c r="M76" i="4"/>
  <c r="M72" i="4"/>
  <c r="M73" i="4"/>
  <c r="M74" i="4"/>
  <c r="M75" i="4"/>
  <c r="M77" i="4"/>
  <c r="M78" i="4"/>
  <c r="M79" i="4"/>
  <c r="M80" i="4"/>
  <c r="M81" i="4"/>
  <c r="Q81" i="4" s="1"/>
  <c r="M82" i="4"/>
  <c r="Q82" i="4" s="1"/>
  <c r="H4" i="4"/>
  <c r="H5" i="4"/>
  <c r="H6" i="4"/>
  <c r="H9" i="4"/>
  <c r="H7" i="4"/>
  <c r="H10" i="4"/>
  <c r="H11" i="4"/>
  <c r="H12" i="4"/>
  <c r="H13" i="4"/>
  <c r="H14" i="4"/>
  <c r="H15" i="4"/>
  <c r="H16" i="4"/>
  <c r="H17" i="4"/>
  <c r="H18" i="4"/>
  <c r="H19" i="4"/>
  <c r="H20" i="4"/>
  <c r="H21" i="4"/>
  <c r="H38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40" i="4"/>
  <c r="H41" i="4"/>
  <c r="H42" i="4"/>
  <c r="H36" i="4"/>
  <c r="H37" i="4"/>
  <c r="H45" i="4"/>
  <c r="H46" i="4"/>
  <c r="H47" i="4"/>
  <c r="H39" i="4"/>
  <c r="H8" i="4"/>
  <c r="H43" i="4"/>
  <c r="H53" i="4"/>
  <c r="H48" i="4"/>
  <c r="H49" i="4"/>
  <c r="H50" i="4"/>
  <c r="H54" i="4"/>
  <c r="H55" i="4"/>
  <c r="H56" i="4"/>
  <c r="H57" i="4"/>
  <c r="H52" i="4"/>
  <c r="H44" i="4"/>
  <c r="H51" i="4"/>
  <c r="H58" i="4"/>
  <c r="H60" i="4"/>
  <c r="H59" i="4"/>
  <c r="H64" i="4"/>
  <c r="H65" i="4"/>
  <c r="H66" i="4"/>
  <c r="H67" i="4"/>
  <c r="H68" i="4"/>
  <c r="H69" i="4"/>
  <c r="H61" i="4"/>
  <c r="H62" i="4"/>
  <c r="H63" i="4"/>
  <c r="H70" i="4"/>
  <c r="H71" i="4"/>
  <c r="H76" i="4"/>
  <c r="H72" i="4"/>
  <c r="H73" i="4"/>
  <c r="H74" i="4"/>
  <c r="H75" i="4"/>
  <c r="H77" i="4"/>
  <c r="H78" i="4"/>
  <c r="H79" i="4"/>
  <c r="H80" i="4"/>
  <c r="H81" i="4"/>
  <c r="H82" i="4"/>
  <c r="Q80" i="4" l="1"/>
  <c r="Q58" i="4"/>
  <c r="Q32" i="4"/>
  <c r="Q8" i="4"/>
  <c r="Q70" i="4"/>
  <c r="Q33" i="4"/>
  <c r="Q38" i="4"/>
  <c r="Q68" i="4"/>
  <c r="Q56" i="4"/>
  <c r="Q45" i="4"/>
  <c r="Q29" i="4"/>
  <c r="Q18" i="4"/>
  <c r="Q5" i="4"/>
  <c r="Q78" i="4"/>
  <c r="Q69" i="4"/>
  <c r="Q57" i="4"/>
  <c r="Q46" i="4"/>
  <c r="Q30" i="4"/>
  <c r="Q19" i="4"/>
  <c r="Q6" i="4"/>
  <c r="Q79" i="4"/>
  <c r="Q61" i="4"/>
  <c r="Q52" i="4"/>
  <c r="Q47" i="4"/>
  <c r="Q31" i="4"/>
  <c r="Q20" i="4"/>
  <c r="Q9" i="4"/>
  <c r="Q77" i="4"/>
  <c r="Q34" i="4"/>
  <c r="Q22" i="4"/>
  <c r="Q11" i="4"/>
  <c r="Q74" i="4"/>
  <c r="Q66" i="4"/>
  <c r="Q54" i="4"/>
  <c r="Q36" i="4"/>
  <c r="Q27" i="4"/>
  <c r="Q73" i="4"/>
  <c r="Q37" i="4"/>
  <c r="Q28" i="4"/>
  <c r="Q16" i="4"/>
  <c r="Q65" i="4"/>
  <c r="Q50" i="4"/>
  <c r="Q42" i="4"/>
  <c r="Q26" i="4"/>
  <c r="Q15" i="4"/>
  <c r="Q75" i="4"/>
  <c r="Q72" i="4"/>
  <c r="Q64" i="4"/>
  <c r="Q49" i="4"/>
  <c r="Q41" i="4"/>
  <c r="Q25" i="4"/>
  <c r="Q14" i="4"/>
  <c r="Q55" i="4"/>
  <c r="Q17" i="4"/>
  <c r="Q76" i="4"/>
  <c r="Q59" i="4"/>
  <c r="Q48" i="4"/>
  <c r="Q40" i="4"/>
  <c r="Q24" i="4"/>
  <c r="Q13" i="4"/>
  <c r="Q67" i="4"/>
  <c r="Q71" i="4"/>
  <c r="Q60" i="4"/>
  <c r="Q53" i="4"/>
  <c r="Q35" i="4"/>
  <c r="Q23" i="4"/>
  <c r="Q12" i="4"/>
  <c r="U4" i="4"/>
  <c r="W4" i="4" s="1"/>
  <c r="P4" i="4"/>
  <c r="M4" i="4"/>
  <c r="Q4" i="4" l="1"/>
</calcChain>
</file>

<file path=xl/sharedStrings.xml><?xml version="1.0" encoding="utf-8"?>
<sst xmlns="http://schemas.openxmlformats.org/spreadsheetml/2006/main" count="1530" uniqueCount="386">
  <si>
    <t>Ordem Cronológica de Pagamentos de Fornecimento de Bens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</si>
  <si>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</si>
  <si>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</si>
  <si>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</si>
  <si>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</si>
  <si>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</si>
  <si>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</si>
  <si>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</si>
  <si>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</si>
  <si>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</si>
  <si>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</si>
  <si>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SEM JUSTIFICATIVA</t>
  </si>
  <si>
    <t>UNIVERSO ELETRICO LTDA</t>
  </si>
  <si>
    <t>02.697.297/0001-11</t>
  </si>
  <si>
    <t>AQUISICAO DE CABOS ELETRICOS</t>
  </si>
  <si>
    <t>AQUISICAO DE MATERIAIS DE REDE LOGICA</t>
  </si>
  <si>
    <t>GLOBAL DISTRIBUICAO E SERVICOS EIRELI - EPP</t>
  </si>
  <si>
    <t>28.429.720/0001-96</t>
  </si>
  <si>
    <t>SUPREMA HIDROELETRICA LTDA - EPP</t>
  </si>
  <si>
    <t>42.981.902/0001-04</t>
  </si>
  <si>
    <t>BRASIL PAPERS, INDUSTRIA, COMERCIO E DISTRIBUICAO DE PRODUTOS E EQUIPAMENTOS</t>
  </si>
  <si>
    <t>26.218.155/0001-92</t>
  </si>
  <si>
    <t>HELEN PAULA CAITANA DIAS LTDA</t>
  </si>
  <si>
    <t>27.448.432/0001-16</t>
  </si>
  <si>
    <t>AQUISICAO LIVROS IMPRESSOS</t>
  </si>
  <si>
    <t>36.235.932/0001-60</t>
  </si>
  <si>
    <t>TECNO 2000 INDUSTRIA E COMERCIO LTDA</t>
  </si>
  <si>
    <t>21.306.287/0001-52</t>
  </si>
  <si>
    <t>AQUISICAO DE MOBILIARIOS DIVERSOS</t>
  </si>
  <si>
    <t>FRIOMINAS MAQUINAS REPRESENTACOES LTDA</t>
  </si>
  <si>
    <t>17.249.095/0001-84</t>
  </si>
  <si>
    <t>AQUISICAO CLIMATIZADORES DE AR</t>
  </si>
  <si>
    <t>AQUISICAO DE CONDICIONADORES DE AR</t>
  </si>
  <si>
    <t>MAKER COMUNICACAO VISUAL LTDA</t>
  </si>
  <si>
    <t>05.650.294/0001-10</t>
  </si>
  <si>
    <t>AQUISICAO MATERIAIS PARA SINALIZACAO VISUAL</t>
  </si>
  <si>
    <t>MICROTÉCNICA INFORMÁTICA LTDA</t>
  </si>
  <si>
    <t>01.590.728/0008-50</t>
  </si>
  <si>
    <t>EQUIPAMENTO DE INFORMATICA</t>
  </si>
  <si>
    <t>BARBARA CRISTINA MARTINS DANTAS</t>
  </si>
  <si>
    <t>32.032.538/0001-74</t>
  </si>
  <si>
    <t>TECNOGOV COMERCIAL LTDA</t>
  </si>
  <si>
    <t>AQUISICAO DE IMPRESSORA</t>
  </si>
  <si>
    <t>BRASIL PAPERS, INDUSTRIA, COMERCIO E DISTRIBUICAO DE PRODUTOS E EQUIPA</t>
  </si>
  <si>
    <t>GAMA LUZ COMERCIO DE MATERIAIS ELETRICOS LTDA - EPP</t>
  </si>
  <si>
    <t>10.174.094/0001-79</t>
  </si>
  <si>
    <t>UNICA AMBIENTES LTDA</t>
  </si>
  <si>
    <t>AQUISICAO DE PAINEL DIVISORIO E PORTA DIVISORIA</t>
  </si>
  <si>
    <t xml:space="preserve">UNICA AMBIENTES LTDA </t>
  </si>
  <si>
    <t>36.235.9320001-60</t>
  </si>
  <si>
    <t>PAPYRUS MATERIAIS PARA ESCRITORIO LTDA -ME</t>
  </si>
  <si>
    <t>20.764.981/0001-50</t>
  </si>
  <si>
    <t>AQUISICAO PARA MATERIAIS DE ACONDICIONAMENTO E EMBALAGENS</t>
  </si>
  <si>
    <t>JUSTINO DAVINO PERES - EPP</t>
  </si>
  <si>
    <t>05.588.878/0001-03</t>
  </si>
  <si>
    <t>AQUISICAO DE PLACAS DE ACM</t>
  </si>
  <si>
    <t>Fonte da Informação:</t>
  </si>
  <si>
    <t>Sistema Integrado de Administração Financeira - Estado de Minas Gerais -  Superintendência de Finanças do MP</t>
  </si>
  <si>
    <t>Data da última atualização:</t>
  </si>
  <si>
    <t>Renomear nota fiscal</t>
  </si>
  <si>
    <t>Nº SEI</t>
  </si>
  <si>
    <t>Empresa / Nome</t>
  </si>
  <si>
    <t>Objeto</t>
  </si>
  <si>
    <t>Nota Fiscal / RPA</t>
  </si>
  <si>
    <t>Data Exigibilidade</t>
  </si>
  <si>
    <t>Prog. Pgto.</t>
  </si>
  <si>
    <t>CT / SIAD</t>
  </si>
  <si>
    <t>NF</t>
  </si>
  <si>
    <t>Contrato ou PC</t>
  </si>
  <si>
    <t>Dados Hiperlink</t>
  </si>
  <si>
    <t>SETEMBRO</t>
  </si>
  <si>
    <t>19.16.2481.0115949/2023-70</t>
  </si>
  <si>
    <t>AQUISIÇÃO DE FERRAMENTAS MANUAIS E ACESSÓRIOS PARA USO DOS PROFISSIONAIS ESPECIALIZADOS DA DIVISÃO DE MANUTENÇÃO PREDIAL.</t>
  </si>
  <si>
    <t>PC030-23</t>
  </si>
  <si>
    <t>mpmg_nota_fiscal_</t>
  </si>
  <si>
    <t>-</t>
  </si>
  <si>
    <t>2023_unid_1091_contrato_</t>
  </si>
  <si>
    <t>mpmg_nota_fiscal_2191-2023_unid_1091_contrato_PC030-23</t>
  </si>
  <si>
    <t>https://transparencia.mpmg.mp.br/download/</t>
  </si>
  <si>
    <t>.pdf</t>
  </si>
  <si>
    <t>19.16.2481.0115988/2023-84</t>
  </si>
  <si>
    <t>PC010-23</t>
  </si>
  <si>
    <t>mpmg_nota_fiscal_2192-2023_unid_1091_contrato_PC010-23</t>
  </si>
  <si>
    <t>19.16.2481.0115852/2023-70</t>
  </si>
  <si>
    <t>MINAS BRASILIA REVESTIMENTOS E DECORACOES LTDA</t>
  </si>
  <si>
    <t>21.347.527/0001-67</t>
  </si>
  <si>
    <t>AQUISICAO DE TAPETES</t>
  </si>
  <si>
    <t>PC201-23</t>
  </si>
  <si>
    <t>mpmg_nota_fiscal_3401-2023_unid_1091_contrato_PC201-23</t>
  </si>
  <si>
    <t>19.16.2481.0113949/2023-41</t>
  </si>
  <si>
    <t>AQUISICAO DE FERRAMENTAS CHAVE PHILLIPS, CHAVE DE FENDA E ARCO DE SERRA.</t>
  </si>
  <si>
    <t>mpmg_nota_fiscal_1013-2023_unid_1091_contrato_PC030-23</t>
  </si>
  <si>
    <t>19.16.2157.0115481/2023-09</t>
  </si>
  <si>
    <t>024-23</t>
  </si>
  <si>
    <t>mpmg_nota_fiscal_10449-2023_unid_1091_contrato_024-23</t>
  </si>
  <si>
    <t>19.16.2481.0117060/2023-46</t>
  </si>
  <si>
    <t>AQUISIÇÃO DE PAINEL DIVISÓRIO E PORTA DIVISORIA</t>
  </si>
  <si>
    <t>PC385-22</t>
  </si>
  <si>
    <t>mpmg_nota_fiscal_44-2023_unid_1091_contrato_PC385-22</t>
  </si>
  <si>
    <t>19.16.2481.0117077/2023-72</t>
  </si>
  <si>
    <t>mpmg_nota_fiscal_45-2023_unid_1091_contrato_PC385-22</t>
  </si>
  <si>
    <t>19.16.2481.0116980/2023-72</t>
  </si>
  <si>
    <t>mpmg_nota_fiscal_43-2023_unid_1091_contrato_PC385-22</t>
  </si>
  <si>
    <t>19.16.2481.0116934/2023-53</t>
  </si>
  <si>
    <t>mpmg_nota_fiscal_42-2023_unid_1091_contrato_PC385-22</t>
  </si>
  <si>
    <t>19.16.2481.0117175/2023-45</t>
  </si>
  <si>
    <t>mpmg_nota_fiscal_48-2023_unid_1091_contrato_PC385-22</t>
  </si>
  <si>
    <t>19.16.2481.0117167/2023-67</t>
  </si>
  <si>
    <t>mpmg_nota_fiscal_47-2023_unid_1091_contrato_PC385-22</t>
  </si>
  <si>
    <t>19.16.2481.0117642/2023-46</t>
  </si>
  <si>
    <t>PC100-23</t>
  </si>
  <si>
    <t>mpmg_nota_fiscal_2042-2023_unid_1091_contrato_PC100-23</t>
  </si>
  <si>
    <t>mpmg_nota_fiscal_2049-2023_unid_1091_contrato_PC100-23</t>
  </si>
  <si>
    <t>19.16.2481.0117462/2023-56</t>
  </si>
  <si>
    <t>mpmg_nota_fiscal_2021-2023_unid_1091_contrato_PC100-23</t>
  </si>
  <si>
    <t>mpmg_nota_fiscal_2038-2023_unid_1091_contrato_PC100-23</t>
  </si>
  <si>
    <t>19.16.2481.0117719/2023-04</t>
  </si>
  <si>
    <t>PC159-23</t>
  </si>
  <si>
    <t>mpmg_nota_fiscal_2029-2023_unid_1091_contrato_PC159-23</t>
  </si>
  <si>
    <t>mpmg_nota_fiscal_2032-2023_unid_1091_contrato_PC159-23</t>
  </si>
  <si>
    <t>19.16.2157.0114082/2023-49</t>
  </si>
  <si>
    <t>mpmg_nota_fiscal_10448-2023_unid_1091_contrato_024-23</t>
  </si>
  <si>
    <t>19.16.2481.0117440/2023-68</t>
  </si>
  <si>
    <t>PC087-23</t>
  </si>
  <si>
    <t>mpmg_nota_fiscal_2030-2023_unid_1091_contrato_PC087-23</t>
  </si>
  <si>
    <t>19.16.2481.0117674/2023-55</t>
  </si>
  <si>
    <t>PC202-23</t>
  </si>
  <si>
    <t>mpmg_nota_fiscal_2046-2023_unid_1091_contrato_PC202-23</t>
  </si>
  <si>
    <t>mpmg_nota_fiscal_2048-2023_unid_1091_contrato_PC202-23</t>
  </si>
  <si>
    <t>19.16.0270.0117324/2023-87</t>
  </si>
  <si>
    <t xml:space="preserve"> AQUISIÇÃO DE FERRAMENTAS, EQUIPAMENTOS E INSTRUMENTOS PARA UTILIZAÇÃO EM INSTALAÇÕES E ADEQUAÇÕES DE REDES ELÉTRICAS NOS IMÓVEIS OCUPADOS PELAS UNIDADES ADMINISTRATIVAS DO MPMG. </t>
  </si>
  <si>
    <t>PC097-23</t>
  </si>
  <si>
    <t>mpmg_nota_fiscal_2015-2023_unid_1091_contrato_PC097-23</t>
  </si>
  <si>
    <t>mpmg_nota_fiscal_2016-2023_unid_1091_contrato_PC097-23</t>
  </si>
  <si>
    <t>19.16.3913.0103789/2023-02</t>
  </si>
  <si>
    <t>049-22</t>
  </si>
  <si>
    <t>mpmg_nota_fiscal_23892-2023_unid_1091_contrato_049-22</t>
  </si>
  <si>
    <t>mpmg_nota_fiscal_23893-2023_unid_1091_contrato_049-22</t>
  </si>
  <si>
    <t>mpmg_nota_fiscal_23894-2023_unid_1091_contrato_049-22</t>
  </si>
  <si>
    <t>mpmg_nota_fiscal_23895-2023_unid_1091_contrato_049-22</t>
  </si>
  <si>
    <t>mpmg_nota_fiscal_23896-2023_unid_1091_contrato_049-22</t>
  </si>
  <si>
    <t>mpmg_nota_fiscal_23897-2023_unid_1091_contrato_049-22</t>
  </si>
  <si>
    <t>mpmg_nota_fiscal_23898-2023_unid_1091_contrato_049-22</t>
  </si>
  <si>
    <t>mpmg_nota_fiscal_23899-2023_unid_1091_contrato_049-22</t>
  </si>
  <si>
    <t>mpmg_nota_fiscal_23966-2023_unid_1091_contrato_049-22</t>
  </si>
  <si>
    <t>19.16.2157.0108740/2023-44</t>
  </si>
  <si>
    <t>mpmg_nota_fiscal_10354-2023_unid_1091_contrato_024-23</t>
  </si>
  <si>
    <t>19.16.2481.0119691/2023-13</t>
  </si>
  <si>
    <t>mpmg_nota_fiscal_2051-2023_unid_1091_contrato_PC100-23</t>
  </si>
  <si>
    <t>19.16.2481.0119575/2023-41</t>
  </si>
  <si>
    <t>AQUISICAO DE LAMPADAS LED</t>
  </si>
  <si>
    <t>mpmg_nota_fiscal_2667-2023_unid_1091_contrato_PC087-23</t>
  </si>
  <si>
    <t>19.16.3913.0117238/2023-47</t>
  </si>
  <si>
    <t>PC134-23</t>
  </si>
  <si>
    <t>mpmg_nota_fiscal_1743-2023_unid_1091_contrato_PC134-23</t>
  </si>
  <si>
    <t>19.16.3913.0117243/2023-09</t>
  </si>
  <si>
    <t>PC219-23</t>
  </si>
  <si>
    <t>mpmg_nota_fiscal_1744-2023_unid_1091_contrato_PC219-23</t>
  </si>
  <si>
    <t>19.16.2481.0114012/2023-86</t>
  </si>
  <si>
    <t>mpmg_nota_fiscal_1014-2023_unid_1091_contrato_PC030-23</t>
  </si>
  <si>
    <t>19.16.3913.0119343/2023-54</t>
  </si>
  <si>
    <t>N &amp; C COMERCIO E DISTRIBUICAO DE DESCARTAVEIS LTDA.</t>
  </si>
  <si>
    <t>36.933.736/0001-60</t>
  </si>
  <si>
    <t>AQUISICAO DE MATERIAIS DE CONSUMO DIVERSOS</t>
  </si>
  <si>
    <t>PC054-23</t>
  </si>
  <si>
    <t>mpmg_nota_fiscal_673-2023_unid_1091_contrato_PC054-23</t>
  </si>
  <si>
    <t>19.16.3913.0119348/2023-16</t>
  </si>
  <si>
    <t>PC221-23</t>
  </si>
  <si>
    <t>mpmg_nota_fiscal_674-2023_unid_1091_contrato_PC221-23</t>
  </si>
  <si>
    <t>19.16.2481.0117918/2023-63</t>
  </si>
  <si>
    <t>132-22</t>
  </si>
  <si>
    <t>mpmg_nota_fiscal_215166-2023_unid_1091_contrato_132-22</t>
  </si>
  <si>
    <t>19.16.2110.0116624/2023-20</t>
  </si>
  <si>
    <t>098-21</t>
  </si>
  <si>
    <t>mpmg_nota_fiscal_1923-2023_unid_1091_contrato_098-21</t>
  </si>
  <si>
    <t>19.16.2481.0119312/2023-61</t>
  </si>
  <si>
    <t>mpmg_nota_fiscal_64-2023_unid_1091_contrato_132-22</t>
  </si>
  <si>
    <t/>
  </si>
  <si>
    <t>19.16.2481.0121342/2023-56</t>
  </si>
  <si>
    <t>mpmg_nota_fiscal_2022-2023_unid_1091_contrato_PC100-23</t>
  </si>
  <si>
    <t>19.16.2481.0120638/2023-52</t>
  </si>
  <si>
    <t>AQUISIÇÃO DE FERRAMENTAS ELÉTRICAS, MANUAIS, RESPECTIVOS ACESSÓRIOS E EQUIPAMENTOS ELETRÔNICOS PARA USO DOS PROFISSIONAIS ESPECIALIZADOS DA DIVISÃO DE MANUTENÇÃO PREDIAL, NA EXECUÇÃO DOS SERVIÇOS DE REFOR MAS/ADEQUAÇÕES DE INSTALAÇÕES ELÉTRICAS E CIVIS DOS IMÓVEIS OCUPADOS POR ÓRGÃOS DO MINISTÉRIO PÚBLICO DE MINAS GERAIS. SEI 19.16.3900.0108537/2022-44</t>
  </si>
  <si>
    <t>PC013-23</t>
  </si>
  <si>
    <t>mpmg_nota_fiscal_2207-2023_unid_1091_contrato_PC013-23</t>
  </si>
  <si>
    <t>19.16.2481.0116009/2023-02</t>
  </si>
  <si>
    <t>AQUISICAO MATERIAIS PARA SINALIZAÇÃO VISUAL</t>
  </si>
  <si>
    <t>379-22</t>
  </si>
  <si>
    <t>mpmg_nota_fiscal_870-2023_unid_1091_contrato_379-22</t>
  </si>
  <si>
    <t>19.16.3891.0120322/2023-44</t>
  </si>
  <si>
    <t>PROTECH TECNOLOGIA EM PROTECAO E AUTOMACAO LTDA</t>
  </si>
  <si>
    <t>24.904.641/0001-39</t>
  </si>
  <si>
    <t>AQUISICAO SISTEMA DE CONTROLE DE ACESSO</t>
  </si>
  <si>
    <t>173-19</t>
  </si>
  <si>
    <t>mpmg_nota_fiscal_250-2023_unid_1091_contrato_173-19</t>
  </si>
  <si>
    <t>19.16.2481.0121081/2023-22</t>
  </si>
  <si>
    <t>COMERCIAL AVAN LTDA</t>
  </si>
  <si>
    <t>39877684/0001-40</t>
  </si>
  <si>
    <t>AQUISIÇÃO DE FERRAMENTAS ELÉTRICAS, MANUAIS, RESPECTIVOS ACESSÓRIOS</t>
  </si>
  <si>
    <t>mpmg_nota_fiscal_579-2023_unid_1091_contrato_PC013-23</t>
  </si>
  <si>
    <t>19.16.2481.0120955/2023-29</t>
  </si>
  <si>
    <t>INFODATAS COMERCIO DE PRODUTOS ELETROELETRONICOS E SERVICOS LTDA</t>
  </si>
  <si>
    <t>68514900/0002-71</t>
  </si>
  <si>
    <t>mpmg_nota_fiscal_7865-2023_unid_1091_contrato_PC013-23</t>
  </si>
  <si>
    <t>19.16.2481.0120679/2023-12</t>
  </si>
  <si>
    <t>mpmg_nota_fiscal_575-2023_unid_1091_contrato_PC013-23</t>
  </si>
  <si>
    <t>19.16.1429.0121277/2023-34</t>
  </si>
  <si>
    <t>DEPOSITO DE AGUA E TRANSPORTES RD LTDA</t>
  </si>
  <si>
    <t>01.176.554/0001-07</t>
  </si>
  <si>
    <t>FORNECIMENTO AGUA MINERAL</t>
  </si>
  <si>
    <t>055-21</t>
  </si>
  <si>
    <t>mpmg_nota_fiscal_15630-2023_unid_1091_contrato_055-21</t>
  </si>
  <si>
    <t>19.16.2481.0120650/2023-19</t>
  </si>
  <si>
    <t>mpmg_nota_fiscal_2208-2023_unid_1091_contrato_PC013-23</t>
  </si>
  <si>
    <t>19.16.3909.0118707/2023-20</t>
  </si>
  <si>
    <t>45.319.408/0001-69</t>
  </si>
  <si>
    <t>PC176-23</t>
  </si>
  <si>
    <t>mpmg_nota_fiscal_98-2023_unid_1091_contrato_PC176-23</t>
  </si>
  <si>
    <t>19.16.3913.0119320/2023-93</t>
  </si>
  <si>
    <t>mpmg_nota_fiscal_1745-2023_unid_1091_contrato_PC219-23</t>
  </si>
  <si>
    <t>19.16.3913.0121167/2023-82</t>
  </si>
  <si>
    <t>GLOBO COMERCIO DE INFORMATICA EIRELI</t>
  </si>
  <si>
    <t>31588978/0001-40</t>
  </si>
  <si>
    <t>REFRIGERADORES, MICROONDAS, VENTILADORES</t>
  </si>
  <si>
    <t>PC183-23</t>
  </si>
  <si>
    <t>mpmg_nota_fiscal_1986-2023_unid_1091_contrato_PC183-23</t>
  </si>
  <si>
    <t>19.16.3913.0087144/2023-16</t>
  </si>
  <si>
    <t>181-21</t>
  </si>
  <si>
    <t>mpmg_nota_fiscal_26243-2023_unid_1091_contrato_181-21</t>
  </si>
  <si>
    <t>19.16.3913.0120317/2023-43</t>
  </si>
  <si>
    <t>mpmg_nota_fiscal_1748-2023_unid_1091_contrato_PC219-23</t>
  </si>
  <si>
    <t>19.16.0270.0123550/2023-86</t>
  </si>
  <si>
    <t>LIDER NOTEBOOKS COMERCIO E SERVICOS LTDA</t>
  </si>
  <si>
    <t>12.477.490/0002-81</t>
  </si>
  <si>
    <t>AQUISICAO DE COMPUTADORES E NOTEBOOKS</t>
  </si>
  <si>
    <t>092-23</t>
  </si>
  <si>
    <t>mpmg_nota_fiscal_8513-2023_unid_1091_contrato_092-23</t>
  </si>
  <si>
    <t>19.16.2481.0125182/2023-69</t>
  </si>
  <si>
    <t>AQUISICAO DE MODULOS, INTERRUPTORES E ACESSORIOS PIAL PLUS</t>
  </si>
  <si>
    <t>PC041-23</t>
  </si>
  <si>
    <t>mpmg_nota_fiscal_2680-2023_unid_1091_contrato_PC041-23</t>
  </si>
  <si>
    <t>mpmg_nota_fiscal_2681-2023_unid_1091_contrato_PC041-23</t>
  </si>
  <si>
    <t>19.16.2481.0125183/2023-42</t>
  </si>
  <si>
    <t>AQUISICAO DE CABOS FLEXIVEIS</t>
  </si>
  <si>
    <t>PC042-23</t>
  </si>
  <si>
    <t>mpmg_nota_fiscal_2066-2023_unid_1091_contrato_PC042-23</t>
  </si>
  <si>
    <t>19.16.2481.0120597/2023-92</t>
  </si>
  <si>
    <t>054-23</t>
  </si>
  <si>
    <t>mpmg_nota_fiscal_216006-2023_unid_1091_contrato_054-23</t>
  </si>
  <si>
    <t>19.16.2481.0120592/2023-33</t>
  </si>
  <si>
    <t>mpmg_nota_fiscal_215855-2023_unid_1091_contrato_132-22</t>
  </si>
  <si>
    <t>19.16.2481.0120595/2023-49</t>
  </si>
  <si>
    <t>mpmg_nota_fiscal_52-2023_unid_1091_contrato_PC385-22</t>
  </si>
  <si>
    <t>19.16.2481.0120593/2023-06</t>
  </si>
  <si>
    <t>mpmg_nota_fiscal_51-2023_unid_1091_contrato_PC385-22</t>
  </si>
  <si>
    <t>19.16.2481.0120451/2023-57</t>
  </si>
  <si>
    <t>mpmg_nota_fiscal_50-2023_unid_1091_contrato_PC385-22</t>
  </si>
  <si>
    <t>19.16.2481.0123391/2023-23</t>
  </si>
  <si>
    <t>mpmg_nota_fiscal_215853-2023_unid_1091_contrato_054-23</t>
  </si>
  <si>
    <t>mpmg_nota_fiscal_216084-2023_unid_1091_contrato_054-23</t>
  </si>
  <si>
    <t>19.16.3913.0125845/2023-70</t>
  </si>
  <si>
    <t>AQUISIÇÃO DE SUPORTE PARA TELEVISÃO.</t>
  </si>
  <si>
    <t>PC364-22</t>
  </si>
  <si>
    <t>mpmg_nota_fiscal_1050-2023_unid_1091_contrato_PC364-22</t>
  </si>
  <si>
    <t>19.16.0270.0126068/2023-97</t>
  </si>
  <si>
    <t>EQUIPAMENTO DE INFORMÁTICA</t>
  </si>
  <si>
    <t>mpmg_nota_fiscal_1481-2023_unid_1091_contrato_PC097-23</t>
  </si>
  <si>
    <t>19.16.2481.0124285/2023-38</t>
  </si>
  <si>
    <t>MERCEARIA INDIANOPOLIS LTDA</t>
  </si>
  <si>
    <t>17.263.096/0001-83</t>
  </si>
  <si>
    <t>AQUISIÇÃO DE LIXA PARA LIXADEIRA</t>
  </si>
  <si>
    <t>mpmg_nota_fiscal_12552-2023_unid_1091_contrato_PC013-23</t>
  </si>
  <si>
    <t>19.16.2157.0122607/2023-55</t>
  </si>
  <si>
    <t>mpmg_nota_fiscal_10539-2023_unid_1091_contrato_024-23</t>
  </si>
  <si>
    <t>19.16.2481.0124396/2023-48</t>
  </si>
  <si>
    <t>mpmg_nota_fiscal_216443-2023_unid_1091_contrato_054-23</t>
  </si>
  <si>
    <t>19.16.2481.0123837/2023-09</t>
  </si>
  <si>
    <t>MARCELO LUIZ CLEMENTE BRANDAO -ME</t>
  </si>
  <si>
    <t xml:space="preserve">	
07.820.223/0001-44</t>
  </si>
  <si>
    <t>FERRAMENTAS ELÉTRICAS, MANUAIS, RESPECTIVOS ACESSÓRIOS E EQUIPAMENTOS ELETRÔNICOS</t>
  </si>
  <si>
    <t>mpmg_nota_fiscal_4136-2023_unid_1091_contrato_PC013-23</t>
  </si>
  <si>
    <t>19.16.2481.0125181/2023-96</t>
  </si>
  <si>
    <t>mpmg_nota_fiscal_593721-2023_unid_1091_contrato_PC042-23</t>
  </si>
  <si>
    <t>mpmg_nota_fiscal_593723-2023_unid_1091_contrato_PC042-23</t>
  </si>
  <si>
    <t>mpmg_nota_fiscal_589975-2023_unid_1091_contrato_PC042-23</t>
  </si>
  <si>
    <t>19.16.3913.0127342/2023-03</t>
  </si>
  <si>
    <t>MOVEIS JB INDUSTRIA E COMERCIO LTDA</t>
  </si>
  <si>
    <t>02.464.845/0001-63</t>
  </si>
  <si>
    <t xml:space="preserve"> AQUISICAO DE BENS PERMANENTES DIVERSOS.</t>
  </si>
  <si>
    <t>191-21</t>
  </si>
  <si>
    <t>mpmg_nota_fiscal_18107-2023_unid_1091_contrato_191-21</t>
  </si>
  <si>
    <t>19.16.3913.0128561/2023-70</t>
  </si>
  <si>
    <t>AQUISIÇÃO DE PILHAS</t>
  </si>
  <si>
    <t>PC123-23</t>
  </si>
  <si>
    <t>mpmg_nota_fiscal_370-2023_unid_1091_contrato_PC123-23</t>
  </si>
  <si>
    <t>notas_fiscais/fornecimento_de_bens/2023/09/</t>
  </si>
  <si>
    <t>https://transparencia.mpmg.mp.br/download/notas_fiscais/fornecimento_de_bens/2023/09/mpmg_nota_fiscal_2191-2023_unid_1091_contrato_PC030-23.pdf</t>
  </si>
  <si>
    <t>https://transparencia.mpmg.mp.br/download/notas_fiscais/fornecimento_de_bens/2023/09/mpmg_nota_fiscal_2192-2023_unid_1091_contrato_PC010-23.pdf</t>
  </si>
  <si>
    <t>https://transparencia.mpmg.mp.br/download/notas_fiscais/fornecimento_de_bens/2023/09/mpmg_nota_fiscal_3401-2023_unid_1091_contrato_PC201-23.pdf</t>
  </si>
  <si>
    <t>https://transparencia.mpmg.mp.br/download/notas_fiscais/fornecimento_de_bens/2023/09/mpmg_nota_fiscal_10449-2023_unid_1091_contrato_024-23.pdf</t>
  </si>
  <si>
    <t>https://transparencia.mpmg.mp.br/download/notas_fiscais/fornecimento_de_bens/2023/09/mpmg_nota_fiscal_1923-2023_unid_1091_contrato_098-21.pdf</t>
  </si>
  <si>
    <t>https://transparencia.mpmg.mp.br/download/notas_fiscais/fornecimento_de_bens/2023/09/mpmg_nota_fiscal_1013-2023_unid_1091_contrato_PC030-23.pdf</t>
  </si>
  <si>
    <t>https://transparencia.mpmg.mp.br/download/notas_fiscais/fornecimento_de_bens/2023/09/mpmg_nota_fiscal_44-2023_unid_1091_contrato_PC385-22.pdf</t>
  </si>
  <si>
    <t>https://transparencia.mpmg.mp.br/download/notas_fiscais/fornecimento_de_bens/2023/09/mpmg_nota_fiscal_45-2023_unid_1091_contrato_PC385-22.pdf</t>
  </si>
  <si>
    <t>https://transparencia.mpmg.mp.br/download/notas_fiscais/fornecimento_de_bens/2023/09/mpmg_nota_fiscal_43-2023_unid_1091_contrato_PC385-22.pdf</t>
  </si>
  <si>
    <t>https://transparencia.mpmg.mp.br/download/notas_fiscais/fornecimento_de_bens/2023/09/mpmg_nota_fiscal_42-2023_unid_1091_contrato_PC385-22.pdf</t>
  </si>
  <si>
    <t>https://transparencia.mpmg.mp.br/download/notas_fiscais/fornecimento_de_bens/2023/09/mpmg_nota_fiscal_48-2023_unid_1091_contrato_PC385-22.pdf</t>
  </si>
  <si>
    <t>https://transparencia.mpmg.mp.br/download/notas_fiscais/fornecimento_de_bens/2023/09/mpmg_nota_fiscal_47-2023_unid_1091_contrato_PC385-22.pdf</t>
  </si>
  <si>
    <t>https://transparencia.mpmg.mp.br/download/notas_fiscais/fornecimento_de_bens/2023/09/mpmg_nota_fiscal_2042-2023_unid_1091_contrato_PC100-23.pdf</t>
  </si>
  <si>
    <t>https://transparencia.mpmg.mp.br/download/notas_fiscais/fornecimento_de_bens/2023/09/mpmg_nota_fiscal_2049-2023_unid_1091_contrato_PC100-23.pdf</t>
  </si>
  <si>
    <t>https://transparencia.mpmg.mp.br/download/notas_fiscais/fornecimento_de_bens/2023/09/mpmg_nota_fiscal_2021-2023_unid_1091_contrato_PC100-23.pdf</t>
  </si>
  <si>
    <t>https://transparencia.mpmg.mp.br/download/notas_fiscais/fornecimento_de_bens/2023/09/mpmg_nota_fiscal_2038-2023_unid_1091_contrato_PC100-23.pdf</t>
  </si>
  <si>
    <t>https://transparencia.mpmg.mp.br/download/notas_fiscais/fornecimento_de_bens/2023/09/mpmg_nota_fiscal_2029-2023_unid_1091_contrato_PC159-23.pdf</t>
  </si>
  <si>
    <t>https://transparencia.mpmg.mp.br/download/notas_fiscais/fornecimento_de_bens/2023/09/mpmg_nota_fiscal_2032-2023_unid_1091_contrato_PC159-23.pdf</t>
  </si>
  <si>
    <t>https://transparencia.mpmg.mp.br/download/notas_fiscais/fornecimento_de_bens/2023/09/mpmg_nota_fiscal_2030-2023_unid_1091_contrato_PC087-23.pdf</t>
  </si>
  <si>
    <t>https://transparencia.mpmg.mp.br/download/notas_fiscais/fornecimento_de_bens/2023/09/mpmg_nota_fiscal_2046-2023_unid_1091_contrato_PC202-23.pdf</t>
  </si>
  <si>
    <t>https://transparencia.mpmg.mp.br/download/notas_fiscais/fornecimento_de_bens/2023/09/mpmg_nota_fiscal_2048-2023_unid_1091_contrato_PC202-23.pdf</t>
  </si>
  <si>
    <t>https://transparencia.mpmg.mp.br/download/notas_fiscais/fornecimento_de_bens/2023/09/mpmg_nota_fiscal_2015-2023_unid_1091_contrato_PC097-23.pdf</t>
  </si>
  <si>
    <t>https://transparencia.mpmg.mp.br/download/notas_fiscais/fornecimento_de_bens/2023/09/mpmg_nota_fiscal_2016-2023_unid_1091_contrato_PC097-23.pdf</t>
  </si>
  <si>
    <t>https://transparencia.mpmg.mp.br/download/notas_fiscais/fornecimento_de_bens/2023/09/mpmg_nota_fiscal_23892-2023_unid_1091_contrato_049-22.pdf</t>
  </si>
  <si>
    <t>https://transparencia.mpmg.mp.br/download/notas_fiscais/fornecimento_de_bens/2023/09/mpmg_nota_fiscal_23893-2023_unid_1091_contrato_049-22.pdf</t>
  </si>
  <si>
    <t>https://transparencia.mpmg.mp.br/download/notas_fiscais/fornecimento_de_bens/2023/09/mpmg_nota_fiscal_23894-2023_unid_1091_contrato_049-22.pdf</t>
  </si>
  <si>
    <t>https://transparencia.mpmg.mp.br/download/notas_fiscais/fornecimento_de_bens/2023/09/mpmg_nota_fiscal_23895-2023_unid_1091_contrato_049-22.pdf</t>
  </si>
  <si>
    <t>https://transparencia.mpmg.mp.br/download/notas_fiscais/fornecimento_de_bens/2023/09/mpmg_nota_fiscal_23896-2023_unid_1091_contrato_049-22.pdf</t>
  </si>
  <si>
    <t>https://transparencia.mpmg.mp.br/download/notas_fiscais/fornecimento_de_bens/2023/09/mpmg_nota_fiscal_23897-2023_unid_1091_contrato_049-22.pdf</t>
  </si>
  <si>
    <t>https://transparencia.mpmg.mp.br/download/notas_fiscais/fornecimento_de_bens/2023/09/mpmg_nota_fiscal_23898-2023_unid_1091_contrato_049-22.pdf</t>
  </si>
  <si>
    <t>https://transparencia.mpmg.mp.br/download/notas_fiscais/fornecimento_de_bens/2023/09/mpmg_nota_fiscal_23899-2023_unid_1091_contrato_049-22.pdf</t>
  </si>
  <si>
    <t>https://transparencia.mpmg.mp.br/download/notas_fiscais/fornecimento_de_bens/2023/09/mpmg_nota_fiscal_23966-2023_unid_1091_contrato_049-22.pdf</t>
  </si>
  <si>
    <t>https://transparencia.mpmg.mp.br/download/notas_fiscais/fornecimento_de_bens/2023/09/mpmg_nota_fiscal_1743-2023_unid_1091_contrato_PC134-23.pdf</t>
  </si>
  <si>
    <t>https://transparencia.mpmg.mp.br/download/notas_fiscais/fornecimento_de_bens/2023/09/mpmg_nota_fiscal_1744-2023_unid_1091_contrato_PC219-23.pdf</t>
  </si>
  <si>
    <t>https://transparencia.mpmg.mp.br/download/notas_fiscais/fornecimento_de_bens/2023/09/mpmg_nota_fiscal_10448-2023_unid_1091_contrato_024-23.pdf</t>
  </si>
  <si>
    <t>https://transparencia.mpmg.mp.br/download/notas_fiscais/fornecimento_de_bens/2023/09/mpmg_nota_fiscal_215166-2023_unid_1091_contrato_132-22.pdf</t>
  </si>
  <si>
    <t>https://transparencia.mpmg.mp.br/download/notas_fiscais/fornecimento_de_bens/2023/09/mpmg_nota_fiscal_10354-2023_unid_1091_contrato_024-23.pdf</t>
  </si>
  <si>
    <t>https://transparencia.mpmg.mp.br/download/notas_fiscais/fornecimento_de_bens/2023/09/mpmg_nota_fiscal_2051-2023_unid_1091_contrato_PC100-23.pdf</t>
  </si>
  <si>
    <t>https://transparencia.mpmg.mp.br/download/notas_fiscais/fornecimento_de_bens/2023/09/mpmg_nota_fiscal_2667-2023_unid_1091_contrato_PC087-23.pdf</t>
  </si>
  <si>
    <t>https://transparencia.mpmg.mp.br/download/notas_fiscais/fornecimento_de_bens/2023/09/mpmg_nota_fiscal_64-2023_unid_1091_contrato_132-22.pdf</t>
  </si>
  <si>
    <t>https://transparencia.mpmg.mp.br/download/notas_fiscais/fornecimento_de_bens/2023/09/mpmg_nota_fiscal_98-2023_unid_1091_contrato_PC176-23.pdf</t>
  </si>
  <si>
    <t>https://transparencia.mpmg.mp.br/download/notas_fiscais/fornecimento_de_bens/2023/09/mpmg_nota_fiscal_1014-2023_unid_1091_contrato_PC030-23.pdf</t>
  </si>
  <si>
    <t>https://transparencia.mpmg.mp.br/download/notas_fiscais/fornecimento_de_bens/2023/09/mpmg_nota_fiscal_673-2023_unid_1091_contrato_PC054-23.pdf</t>
  </si>
  <si>
    <t>https://transparencia.mpmg.mp.br/download/notas_fiscais/fornecimento_de_bens/2023/09/mpmg_nota_fiscal_674-2023_unid_1091_contrato_PC221-23.pdf</t>
  </si>
  <si>
    <t>https://transparencia.mpmg.mp.br/download/notas_fiscais/fornecimento_de_bens/2023/09/mpmg_nota_fiscal_2207-2023_unid_1091_contrato_PC013-23.pdf</t>
  </si>
  <si>
    <t>https://transparencia.mpmg.mp.br/download/notas_fiscais/fornecimento_de_bens/2023/09/mpmg_nota_fiscal_870-2023_unid_1091_contrato_379-22.pdf</t>
  </si>
  <si>
    <t>https://transparencia.mpmg.mp.br/download/notas_fiscais/fornecimento_de_bens/2023/09/mpmg_nota_fiscal_250-2023_unid_1091_contrato_173-19.pdf</t>
  </si>
  <si>
    <t>https://transparencia.mpmg.mp.br/download/notas_fiscais/fornecimento_de_bens/2023/09/mpmg_nota_fiscal_1745-2023_unid_1091_contrato_PC219-23.pdf</t>
  </si>
  <si>
    <t>https://transparencia.mpmg.mp.br/download/notas_fiscais/fornecimento_de_bens/2023/09/mpmg_nota_fiscal_2208-2023_unid_1091_contrato_PC013-23.pdf</t>
  </si>
  <si>
    <t>https://transparencia.mpmg.mp.br/download/notas_fiscais/fornecimento_de_bens/2023/09/mpmg_nota_fiscal_2022-2023_unid_1091_contrato_PC100-23.pdf</t>
  </si>
  <si>
    <t>https://transparencia.mpmg.mp.br/download/notas_fiscais/fornecimento_de_bens/2023/09/mpmg_nota_fiscal_579-2023_unid_1091_contrato_PC013-23.pdf</t>
  </si>
  <si>
    <t>https://transparencia.mpmg.mp.br/download/notas_fiscais/fornecimento_de_bens/2023/09/mpmg_nota_fiscal_7865-2023_unid_1091_contrato_PC013-23.pdf</t>
  </si>
  <si>
    <t>https://transparencia.mpmg.mp.br/download/notas_fiscais/fornecimento_de_bens/2023/09/mpmg_nota_fiscal_575-2023_unid_1091_contrato_PC013-23.pdf</t>
  </si>
  <si>
    <t>https://transparencia.mpmg.mp.br/download/notas_fiscais/fornecimento_de_bens/2023/09/mpmg_nota_fiscal_15630-2023_unid_1091_contrato_055-21.pdf</t>
  </si>
  <si>
    <t>https://transparencia.mpmg.mp.br/download/notas_fiscais/fornecimento_de_bens/2023/09/mpmg_nota_fiscal_1986-2023_unid_1091_contrato_PC183-23.pdf</t>
  </si>
  <si>
    <t>https://transparencia.mpmg.mp.br/download/notas_fiscais/fornecimento_de_bens/2023/09/mpmg_nota_fiscal_1748-2023_unid_1091_contrato_PC219-23.pdf</t>
  </si>
  <si>
    <t>https://transparencia.mpmg.mp.br/download/notas_fiscais/fornecimento_de_bens/2023/09/mpmg_nota_fiscal_26243-2023_unid_1091_contrato_181-21.pdf</t>
  </si>
  <si>
    <t>https://transparencia.mpmg.mp.br/download/notas_fiscais/fornecimento_de_bens/2023/09/mpmg_nota_fiscal_52-2023_unid_1091_contrato_PC385-22.pdf</t>
  </si>
  <si>
    <t>https://transparencia.mpmg.mp.br/download/notas_fiscais/fornecimento_de_bens/2023/09/mpmg_nota_fiscal_51-2023_unid_1091_contrato_PC385-22.pdf</t>
  </si>
  <si>
    <t>https://transparencia.mpmg.mp.br/download/notas_fiscais/fornecimento_de_bens/2023/09/mpmg_nota_fiscal_50-2023_unid_1091_contrato_PC385-22.pdf</t>
  </si>
  <si>
    <t>https://transparencia.mpmg.mp.br/download/notas_fiscais/fornecimento_de_bens/2023/09/mpmg_nota_fiscal_8513-2023_unid_1091_contrato_092-23.pdf</t>
  </si>
  <si>
    <t>https://transparencia.mpmg.mp.br/download/notas_fiscais/fornecimento_de_bens/2023/09/mpmg_nota_fiscal_2680-2023_unid_1091_contrato_PC041-23.pdf</t>
  </si>
  <si>
    <t>https://transparencia.mpmg.mp.br/download/notas_fiscais/fornecimento_de_bens/2023/09/mpmg_nota_fiscal_2681-2023_unid_1091_contrato_PC041-23.pdf</t>
  </si>
  <si>
    <t>https://transparencia.mpmg.mp.br/download/notas_fiscais/fornecimento_de_bens/2023/09/mpmg_nota_fiscal_2066-2023_unid_1091_contrato_PC042-23.pdf</t>
  </si>
  <si>
    <t>https://transparencia.mpmg.mp.br/download/notas_fiscais/fornecimento_de_bens/2023/09/mpmg_nota_fiscal_216006-2023_unid_1091_contrato_054-23.pdf</t>
  </si>
  <si>
    <t>https://transparencia.mpmg.mp.br/download/notas_fiscais/fornecimento_de_bens/2023/09/mpmg_nota_fiscal_215855-2023_unid_1091_contrato_132-22.pdf</t>
  </si>
  <si>
    <t>https://transparencia.mpmg.mp.br/download/notas_fiscais/fornecimento_de_bens/2023/09/mpmg_nota_fiscal_215853-2023_unid_1091_contrato_054-23.pdf</t>
  </si>
  <si>
    <t>https://transparencia.mpmg.mp.br/download/notas_fiscais/fornecimento_de_bens/2023/09/mpmg_nota_fiscal_216084-2023_unid_1091_contrato_054-23.pdf</t>
  </si>
  <si>
    <t>https://transparencia.mpmg.mp.br/download/notas_fiscais/fornecimento_de_bens/2023/09/mpmg_nota_fiscal_1481-2023_unid_1091_contrato_PC097-23.pdf</t>
  </si>
  <si>
    <t>https://transparencia.mpmg.mp.br/download/notas_fiscais/fornecimento_de_bens/2023/09/mpmg_nota_fiscal_12552-2023_unid_1091_contrato_PC013-23.pdf</t>
  </si>
  <si>
    <t>https://transparencia.mpmg.mp.br/download/notas_fiscais/fornecimento_de_bens/2023/09/mpmg_nota_fiscal_10539-2023_unid_1091_contrato_024-23.pdf</t>
  </si>
  <si>
    <t>https://transparencia.mpmg.mp.br/download/notas_fiscais/fornecimento_de_bens/2023/09/mpmg_nota_fiscal_216443-2023_unid_1091_contrato_054-23.pdf</t>
  </si>
  <si>
    <t>https://transparencia.mpmg.mp.br/download/notas_fiscais/fornecimento_de_bens/2023/09/mpmg_nota_fiscal_1050-2023_unid_1091_contrato_PC364-22.pdf</t>
  </si>
  <si>
    <t>https://transparencia.mpmg.mp.br/download/notas_fiscais/fornecimento_de_bens/2023/09/mpmg_nota_fiscal_4136-2023_unid_1091_contrato_PC013-23.pdf</t>
  </si>
  <si>
    <t>https://transparencia.mpmg.mp.br/download/notas_fiscais/fornecimento_de_bens/2023/09/mpmg_nota_fiscal_593721-2023_unid_1091_contrato_PC042-23.pdf</t>
  </si>
  <si>
    <t>https://transparencia.mpmg.mp.br/download/notas_fiscais/fornecimento_de_bens/2023/09/mpmg_nota_fiscal_593723-2023_unid_1091_contrato_PC042-23.pdf</t>
  </si>
  <si>
    <t>https://transparencia.mpmg.mp.br/download/notas_fiscais/fornecimento_de_bens/2023/09/mpmg_nota_fiscal_589975-2023_unid_1091_contrato_PC042-23.pdf</t>
  </si>
  <si>
    <t>https://transparencia.mpmg.mp.br/download/notas_fiscais/fornecimento_de_bens/2023/09/mpmg_nota_fiscal_18107-2023_unid_1091_contrato_191-21.pdf</t>
  </si>
  <si>
    <t>https://transparencia.mpmg.mp.br/download/notas_fiscais/fornecimento_de_bens/2023/09/mpmg_nota_fiscal_370-2023_unid_1091_contrato_PC123-23.pdf</t>
  </si>
  <si>
    <t>MICROTECNICA INFORMATICA LTDA</t>
  </si>
  <si>
    <t>AQUISICAO DE LIXA PARA LIXADEIRA</t>
  </si>
  <si>
    <t>AQUISICAO DE PILHAS</t>
  </si>
  <si>
    <t>AQUISICAO DE FERRAMENTAS ELETRICAS, MANUAIS, RESPECTIVOS ACESSORIOS</t>
  </si>
  <si>
    <t>AQUISICAO DE FERRAMENTAS MANUAIS E ACESSORIOS PARA USO DOS PROFISSIONAIS ESPECIALIZADOS DA DIVISAO DE MANUTENCAO PREDIAL</t>
  </si>
  <si>
    <t>AQUISICAO DE FERRAMENTAS CHAVE PHILLIPS, CHAVE DE FENDA E ARCO DE SERRA</t>
  </si>
  <si>
    <t>AQUISICAO DE SUPORTE PARA TELEVISAO</t>
  </si>
  <si>
    <t xml:space="preserve"> AQUISICAO DE BENS PERMANENTES DIVERSOS</t>
  </si>
  <si>
    <t xml:space="preserve"> AQUISICAO DE FERRAMENTAS, EQUIPAMENTOS E INSTRUMENTOS</t>
  </si>
  <si>
    <t>AQUISICAO DE FERRAMENTAS ELETRICAS, MANUAIS, RESPECTIVOS ACESSORIOS E EQUIPAMENTOS ELETRONICOS</t>
  </si>
  <si>
    <t xml:space="preserve">AQUISICAO DE FERRAMENTAS ELETRICAS, MANUAIS, RESPECTIVOS ACESSORIOS E EQUIPAMENTOS ELETRONICOS </t>
  </si>
  <si>
    <t>FERRAMENTAS ELETRICAS, MANUAIS, RESPECTIVOS ACESSORIOS E EQUIPAMENTOS ELETRONICOS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</si>
</sst>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12529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57171"/>
      </right>
      <top/>
      <bottom style="thin">
        <color rgb="FF75717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0" fontId="8" fillId="0" borderId="0" xfId="0" applyFont="1"/>
    <xf numFmtId="14" fontId="7" fillId="0" borderId="11" xfId="0" applyNumberFormat="1" applyFont="1" applyBorder="1" applyAlignment="1">
      <alignment horizontal="center" vertical="center"/>
    </xf>
    <xf numFmtId="0" fontId="8" fillId="0" borderId="5" xfId="0" applyFont="1" applyBorder="1"/>
    <xf numFmtId="0" fontId="8" fillId="0" borderId="11" xfId="0" applyFont="1" applyBorder="1"/>
    <xf numFmtId="0" fontId="7" fillId="0" borderId="12" xfId="0" applyFont="1" applyBorder="1" applyAlignment="1">
      <alignment vertical="center"/>
    </xf>
    <xf numFmtId="49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/>
    <xf numFmtId="0" fontId="8" fillId="0" borderId="13" xfId="0" applyFont="1" applyBorder="1" applyAlignment="1">
      <alignment horizontal="center" vertical="center"/>
    </xf>
    <xf numFmtId="0" fontId="9" fillId="0" borderId="5" xfId="0" applyFont="1" applyBorder="1"/>
    <xf numFmtId="0" fontId="0" fillId="0" borderId="5" xfId="0" applyBorder="1"/>
    <xf numFmtId="0" fontId="7" fillId="0" borderId="10" xfId="0" applyFont="1" applyBorder="1" applyAlignment="1">
      <alignment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0" xfId="0" quotePrefix="1"/>
    <xf numFmtId="0" fontId="11" fillId="0" borderId="1" xfId="2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14" fontId="6" fillId="3" borderId="2" xfId="0" applyNumberFormat="1" applyFont="1" applyFill="1" applyBorder="1" applyAlignment="1">
      <alignment horizontal="left" vertical="center"/>
    </xf>
    <xf numFmtId="14" fontId="6" fillId="3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/>
    <xf numFmtId="0" fontId="10" fillId="4" borderId="5" xfId="0" applyFont="1" applyFill="1" applyBorder="1"/>
    <xf numFmtId="0" fontId="10" fillId="4" borderId="9" xfId="0" applyFont="1" applyFill="1" applyBorder="1"/>
    <xf numFmtId="0" fontId="8" fillId="0" borderId="0" xfId="0" applyFont="1" applyBorder="1"/>
    <xf numFmtId="0" fontId="5" fillId="3" borderId="14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</cellXfs>
  <cellStyles count="3">
    <cellStyle name="Hiperlink" xfId="2" builtinId="8"/>
    <cellStyle name="Hyperlink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5"/>
  <sheetViews>
    <sheetView showGridLines="0" tabSelected="1" workbookViewId="0">
      <selection sqref="A1:L86"/>
    </sheetView>
  </sheetViews>
  <sheetFormatPr defaultRowHeight="15" x14ac:dyDescent="0.25"/>
  <cols>
    <col min="1" max="1" width="9.140625" style="1"/>
    <col min="2" max="2" width="13.85546875" style="1" customWidth="1"/>
    <col min="3" max="3" width="18.28515625" style="1" customWidth="1"/>
    <col min="4" max="4" width="97.140625" style="1" bestFit="1" customWidth="1"/>
    <col min="5" max="5" width="20.28515625" style="1" bestFit="1" customWidth="1"/>
    <col min="6" max="6" width="157" style="1" bestFit="1" customWidth="1"/>
    <col min="7" max="8" width="21.28515625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22.5" customHeight="1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25.5" customHeight="1" x14ac:dyDescent="0.25"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2:11" ht="30.7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2:11" ht="25.5" customHeight="1" x14ac:dyDescent="0.25">
      <c r="B4" s="3" t="s">
        <v>70</v>
      </c>
      <c r="C4" s="42">
        <v>1</v>
      </c>
      <c r="D4" s="44" t="s">
        <v>16</v>
      </c>
      <c r="E4" s="42" t="s">
        <v>17</v>
      </c>
      <c r="F4" s="42" t="s">
        <v>378</v>
      </c>
      <c r="G4" s="24">
        <f>HYPERLINK(Planilha2!Y4,Planilha2!X4)</f>
        <v>2191</v>
      </c>
      <c r="H4" s="43">
        <v>45182</v>
      </c>
      <c r="I4" s="43">
        <v>45184</v>
      </c>
      <c r="J4" s="3" t="s">
        <v>11</v>
      </c>
      <c r="K4" s="41">
        <f>Planilha2!K4</f>
        <v>283.85000000000002</v>
      </c>
    </row>
    <row r="5" spans="2:11" ht="25.5" customHeight="1" x14ac:dyDescent="0.25">
      <c r="B5" s="3" t="s">
        <v>70</v>
      </c>
      <c r="C5" s="42">
        <v>2</v>
      </c>
      <c r="D5" s="44" t="s">
        <v>16</v>
      </c>
      <c r="E5" s="42" t="s">
        <v>17</v>
      </c>
      <c r="F5" s="42" t="s">
        <v>378</v>
      </c>
      <c r="G5" s="24">
        <f>HYPERLINK(Planilha2!Y5,Planilha2!X5)</f>
        <v>2192</v>
      </c>
      <c r="H5" s="43">
        <v>45182</v>
      </c>
      <c r="I5" s="43">
        <v>45184</v>
      </c>
      <c r="J5" s="3" t="s">
        <v>11</v>
      </c>
      <c r="K5" s="41">
        <f>Planilha2!K5</f>
        <v>1517.45</v>
      </c>
    </row>
    <row r="6" spans="2:11" ht="25.5" customHeight="1" x14ac:dyDescent="0.25">
      <c r="B6" s="3" t="s">
        <v>70</v>
      </c>
      <c r="C6" s="42">
        <v>3</v>
      </c>
      <c r="D6" s="44" t="s">
        <v>84</v>
      </c>
      <c r="E6" s="42" t="s">
        <v>85</v>
      </c>
      <c r="F6" s="42" t="s">
        <v>86</v>
      </c>
      <c r="G6" s="24">
        <f>HYPERLINK(Planilha2!Y6,Planilha2!X6)</f>
        <v>3401</v>
      </c>
      <c r="H6" s="43">
        <v>45182</v>
      </c>
      <c r="I6" s="43">
        <v>45184</v>
      </c>
      <c r="J6" s="3" t="s">
        <v>11</v>
      </c>
      <c r="K6" s="41">
        <f>Planilha2!K6</f>
        <v>80275</v>
      </c>
    </row>
    <row r="7" spans="2:11" ht="25.5" customHeight="1" x14ac:dyDescent="0.25">
      <c r="B7" s="3" t="s">
        <v>70</v>
      </c>
      <c r="C7" s="42">
        <v>4</v>
      </c>
      <c r="D7" s="44" t="s">
        <v>22</v>
      </c>
      <c r="E7" s="42" t="s">
        <v>23</v>
      </c>
      <c r="F7" s="42" t="s">
        <v>24</v>
      </c>
      <c r="G7" s="24">
        <f>HYPERLINK(Planilha2!Y7,Planilha2!X7)</f>
        <v>10449</v>
      </c>
      <c r="H7" s="43">
        <v>45182</v>
      </c>
      <c r="I7" s="43">
        <v>45184</v>
      </c>
      <c r="J7" s="3" t="s">
        <v>11</v>
      </c>
      <c r="K7" s="41">
        <f>Planilha2!K7</f>
        <v>1454.23</v>
      </c>
    </row>
    <row r="8" spans="2:11" ht="25.5" customHeight="1" x14ac:dyDescent="0.25">
      <c r="B8" s="3" t="s">
        <v>70</v>
      </c>
      <c r="C8" s="42">
        <v>5</v>
      </c>
      <c r="D8" s="44" t="s">
        <v>53</v>
      </c>
      <c r="E8" s="42" t="s">
        <v>54</v>
      </c>
      <c r="F8" s="42" t="s">
        <v>55</v>
      </c>
      <c r="G8" s="24">
        <f>HYPERLINK(Planilha2!Y8,Planilha2!X8)</f>
        <v>1923</v>
      </c>
      <c r="H8" s="43">
        <v>45183</v>
      </c>
      <c r="I8" s="43">
        <v>45187</v>
      </c>
      <c r="J8" s="3" t="s">
        <v>11</v>
      </c>
      <c r="K8" s="41">
        <f>Planilha2!K8</f>
        <v>547.59</v>
      </c>
    </row>
    <row r="9" spans="2:11" ht="25.5" customHeight="1" x14ac:dyDescent="0.25">
      <c r="B9" s="3" t="s">
        <v>70</v>
      </c>
      <c r="C9" s="42">
        <v>6</v>
      </c>
      <c r="D9" s="44" t="s">
        <v>20</v>
      </c>
      <c r="E9" s="42" t="s">
        <v>21</v>
      </c>
      <c r="F9" s="42" t="s">
        <v>379</v>
      </c>
      <c r="G9" s="24">
        <f>HYPERLINK(Planilha2!Y9,Planilha2!X9)</f>
        <v>1013</v>
      </c>
      <c r="H9" s="43">
        <v>45184</v>
      </c>
      <c r="I9" s="43">
        <v>45188</v>
      </c>
      <c r="J9" s="3" t="s">
        <v>11</v>
      </c>
      <c r="K9" s="41">
        <f>Planilha2!K9</f>
        <v>8418.4</v>
      </c>
    </row>
    <row r="10" spans="2:11" ht="25.5" customHeight="1" x14ac:dyDescent="0.25">
      <c r="B10" s="3" t="s">
        <v>70</v>
      </c>
      <c r="C10" s="42">
        <v>7</v>
      </c>
      <c r="D10" s="44" t="s">
        <v>48</v>
      </c>
      <c r="E10" s="42" t="s">
        <v>49</v>
      </c>
      <c r="F10" s="42" t="s">
        <v>47</v>
      </c>
      <c r="G10" s="24">
        <f>HYPERLINK(Planilha2!Y10,Planilha2!X10)</f>
        <v>44</v>
      </c>
      <c r="H10" s="43">
        <v>45184</v>
      </c>
      <c r="I10" s="43">
        <v>45188</v>
      </c>
      <c r="J10" s="3" t="s">
        <v>11</v>
      </c>
      <c r="K10" s="41">
        <f>Planilha2!K10</f>
        <v>2328.2600000000002</v>
      </c>
    </row>
    <row r="11" spans="2:11" ht="25.5" customHeight="1" x14ac:dyDescent="0.25">
      <c r="B11" s="3" t="s">
        <v>70</v>
      </c>
      <c r="C11" s="42">
        <v>8</v>
      </c>
      <c r="D11" s="44" t="s">
        <v>48</v>
      </c>
      <c r="E11" s="42" t="s">
        <v>49</v>
      </c>
      <c r="F11" s="42" t="s">
        <v>47</v>
      </c>
      <c r="G11" s="24">
        <f>HYPERLINK(Planilha2!Y11,Planilha2!X11)</f>
        <v>45</v>
      </c>
      <c r="H11" s="43">
        <v>45184</v>
      </c>
      <c r="I11" s="43">
        <v>45188</v>
      </c>
      <c r="J11" s="3" t="s">
        <v>11</v>
      </c>
      <c r="K11" s="41">
        <f>Planilha2!K11</f>
        <v>2506.7399999999998</v>
      </c>
    </row>
    <row r="12" spans="2:11" ht="25.5" customHeight="1" x14ac:dyDescent="0.25">
      <c r="B12" s="3" t="s">
        <v>70</v>
      </c>
      <c r="C12" s="42">
        <v>9</v>
      </c>
      <c r="D12" s="44" t="s">
        <v>48</v>
      </c>
      <c r="E12" s="42" t="s">
        <v>49</v>
      </c>
      <c r="F12" s="42" t="s">
        <v>47</v>
      </c>
      <c r="G12" s="24">
        <f>HYPERLINK(Planilha2!Y12,Planilha2!X12)</f>
        <v>43</v>
      </c>
      <c r="H12" s="43">
        <v>45184</v>
      </c>
      <c r="I12" s="43">
        <v>45188</v>
      </c>
      <c r="J12" s="3" t="s">
        <v>11</v>
      </c>
      <c r="K12" s="41">
        <f>Planilha2!K12</f>
        <v>1915.46</v>
      </c>
    </row>
    <row r="13" spans="2:11" ht="25.5" customHeight="1" x14ac:dyDescent="0.25">
      <c r="B13" s="3" t="s">
        <v>70</v>
      </c>
      <c r="C13" s="42">
        <v>10</v>
      </c>
      <c r="D13" s="44" t="s">
        <v>48</v>
      </c>
      <c r="E13" s="42" t="s">
        <v>49</v>
      </c>
      <c r="F13" s="42" t="s">
        <v>47</v>
      </c>
      <c r="G13" s="24">
        <f>HYPERLINK(Planilha2!Y13,Planilha2!X13)</f>
        <v>42</v>
      </c>
      <c r="H13" s="43">
        <v>45184</v>
      </c>
      <c r="I13" s="43">
        <v>45188</v>
      </c>
      <c r="J13" s="3" t="s">
        <v>11</v>
      </c>
      <c r="K13" s="41">
        <f>Planilha2!K13</f>
        <v>25507.79</v>
      </c>
    </row>
    <row r="14" spans="2:11" ht="25.5" customHeight="1" x14ac:dyDescent="0.25">
      <c r="B14" s="3" t="s">
        <v>70</v>
      </c>
      <c r="C14" s="42">
        <v>11</v>
      </c>
      <c r="D14" s="44" t="s">
        <v>48</v>
      </c>
      <c r="E14" s="42" t="s">
        <v>49</v>
      </c>
      <c r="F14" s="42" t="s">
        <v>47</v>
      </c>
      <c r="G14" s="24">
        <f>HYPERLINK(Planilha2!Y14,Planilha2!X14)</f>
        <v>48</v>
      </c>
      <c r="H14" s="43">
        <v>45184</v>
      </c>
      <c r="I14" s="43">
        <v>45188</v>
      </c>
      <c r="J14" s="3" t="s">
        <v>11</v>
      </c>
      <c r="K14" s="41">
        <f>Planilha2!K14</f>
        <v>20870.009999999998</v>
      </c>
    </row>
    <row r="15" spans="2:11" ht="25.5" customHeight="1" x14ac:dyDescent="0.25">
      <c r="B15" s="3" t="s">
        <v>70</v>
      </c>
      <c r="C15" s="42">
        <v>12</v>
      </c>
      <c r="D15" s="44" t="s">
        <v>48</v>
      </c>
      <c r="E15" s="42" t="s">
        <v>49</v>
      </c>
      <c r="F15" s="42" t="s">
        <v>47</v>
      </c>
      <c r="G15" s="24">
        <f>HYPERLINK(Planilha2!Y15,Planilha2!X15)</f>
        <v>47</v>
      </c>
      <c r="H15" s="43">
        <v>45184</v>
      </c>
      <c r="I15" s="43">
        <v>45188</v>
      </c>
      <c r="J15" s="3" t="s">
        <v>11</v>
      </c>
      <c r="K15" s="41">
        <f>Planilha2!K15</f>
        <v>4556.8500000000004</v>
      </c>
    </row>
    <row r="16" spans="2:11" ht="25.5" customHeight="1" x14ac:dyDescent="0.25">
      <c r="B16" s="3" t="s">
        <v>70</v>
      </c>
      <c r="C16" s="42">
        <v>13</v>
      </c>
      <c r="D16" s="44" t="s">
        <v>18</v>
      </c>
      <c r="E16" s="42" t="s">
        <v>19</v>
      </c>
      <c r="F16" s="42" t="s">
        <v>15</v>
      </c>
      <c r="G16" s="24">
        <f>HYPERLINK(Planilha2!Y16,Planilha2!X16)</f>
        <v>2042</v>
      </c>
      <c r="H16" s="43">
        <v>45184</v>
      </c>
      <c r="I16" s="43">
        <v>45188</v>
      </c>
      <c r="J16" s="3" t="s">
        <v>11</v>
      </c>
      <c r="K16" s="41">
        <f>Planilha2!K16</f>
        <v>12687.7</v>
      </c>
    </row>
    <row r="17" spans="2:11" ht="25.5" customHeight="1" x14ac:dyDescent="0.25">
      <c r="B17" s="3" t="s">
        <v>70</v>
      </c>
      <c r="C17" s="42">
        <v>14</v>
      </c>
      <c r="D17" s="44" t="s">
        <v>18</v>
      </c>
      <c r="E17" s="42" t="s">
        <v>19</v>
      </c>
      <c r="F17" s="42" t="s">
        <v>15</v>
      </c>
      <c r="G17" s="24">
        <f>HYPERLINK(Planilha2!Y17,Planilha2!X17)</f>
        <v>2049</v>
      </c>
      <c r="H17" s="43">
        <v>45184</v>
      </c>
      <c r="I17" s="43">
        <v>45188</v>
      </c>
      <c r="J17" s="3" t="s">
        <v>11</v>
      </c>
      <c r="K17" s="41">
        <f>Planilha2!K17</f>
        <v>16740</v>
      </c>
    </row>
    <row r="18" spans="2:11" ht="25.5" customHeight="1" x14ac:dyDescent="0.25">
      <c r="B18" s="3" t="s">
        <v>70</v>
      </c>
      <c r="C18" s="42">
        <v>15</v>
      </c>
      <c r="D18" s="44" t="s">
        <v>18</v>
      </c>
      <c r="E18" s="42" t="s">
        <v>19</v>
      </c>
      <c r="F18" s="42" t="s">
        <v>15</v>
      </c>
      <c r="G18" s="24">
        <f>HYPERLINK(Planilha2!Y18,Planilha2!X18)</f>
        <v>2021</v>
      </c>
      <c r="H18" s="43">
        <v>45184</v>
      </c>
      <c r="I18" s="43">
        <v>45188</v>
      </c>
      <c r="J18" s="3" t="s">
        <v>11</v>
      </c>
      <c r="K18" s="41">
        <f>Planilha2!K18</f>
        <v>180</v>
      </c>
    </row>
    <row r="19" spans="2:11" ht="25.5" customHeight="1" x14ac:dyDescent="0.25">
      <c r="B19" s="3" t="s">
        <v>70</v>
      </c>
      <c r="C19" s="42">
        <v>16</v>
      </c>
      <c r="D19" s="44" t="s">
        <v>18</v>
      </c>
      <c r="E19" s="42" t="s">
        <v>19</v>
      </c>
      <c r="F19" s="42" t="s">
        <v>15</v>
      </c>
      <c r="G19" s="24">
        <f>HYPERLINK(Planilha2!Y19,Planilha2!X19)</f>
        <v>2038</v>
      </c>
      <c r="H19" s="43">
        <v>45184</v>
      </c>
      <c r="I19" s="43">
        <v>45188</v>
      </c>
      <c r="J19" s="3" t="s">
        <v>11</v>
      </c>
      <c r="K19" s="41">
        <f>Planilha2!K19</f>
        <v>11712</v>
      </c>
    </row>
    <row r="20" spans="2:11" ht="25.5" customHeight="1" x14ac:dyDescent="0.25">
      <c r="B20" s="3" t="s">
        <v>70</v>
      </c>
      <c r="C20" s="42">
        <v>17</v>
      </c>
      <c r="D20" s="44" t="s">
        <v>18</v>
      </c>
      <c r="E20" s="42" t="s">
        <v>19</v>
      </c>
      <c r="F20" s="42" t="s">
        <v>15</v>
      </c>
      <c r="G20" s="24">
        <f>HYPERLINK(Planilha2!Y20,Planilha2!X20)</f>
        <v>2029</v>
      </c>
      <c r="H20" s="43">
        <v>45184</v>
      </c>
      <c r="I20" s="43">
        <v>45188</v>
      </c>
      <c r="J20" s="3" t="s">
        <v>11</v>
      </c>
      <c r="K20" s="41">
        <f>Planilha2!K20</f>
        <v>1341.5</v>
      </c>
    </row>
    <row r="21" spans="2:11" ht="25.5" customHeight="1" x14ac:dyDescent="0.25">
      <c r="B21" s="3" t="s">
        <v>70</v>
      </c>
      <c r="C21" s="42">
        <v>18</v>
      </c>
      <c r="D21" s="44" t="s">
        <v>18</v>
      </c>
      <c r="E21" s="42" t="s">
        <v>19</v>
      </c>
      <c r="F21" s="42" t="s">
        <v>15</v>
      </c>
      <c r="G21" s="24">
        <f>HYPERLINK(Planilha2!Y21,Planilha2!X21)</f>
        <v>2032</v>
      </c>
      <c r="H21" s="43">
        <v>45184</v>
      </c>
      <c r="I21" s="43">
        <v>45188</v>
      </c>
      <c r="J21" s="3" t="s">
        <v>11</v>
      </c>
      <c r="K21" s="41">
        <f>Planilha2!K21</f>
        <v>14290.7</v>
      </c>
    </row>
    <row r="22" spans="2:11" ht="25.5" customHeight="1" x14ac:dyDescent="0.25">
      <c r="B22" s="3" t="s">
        <v>70</v>
      </c>
      <c r="C22" s="42">
        <v>19</v>
      </c>
      <c r="D22" s="44" t="s">
        <v>18</v>
      </c>
      <c r="E22" s="42" t="s">
        <v>19</v>
      </c>
      <c r="F22" s="42" t="s">
        <v>15</v>
      </c>
      <c r="G22" s="24">
        <f>HYPERLINK(Planilha2!Y22,Planilha2!X22)</f>
        <v>2030</v>
      </c>
      <c r="H22" s="43">
        <v>45184</v>
      </c>
      <c r="I22" s="43">
        <v>45188</v>
      </c>
      <c r="J22" s="3" t="s">
        <v>11</v>
      </c>
      <c r="K22" s="41">
        <f>Planilha2!K22</f>
        <v>17535</v>
      </c>
    </row>
    <row r="23" spans="2:11" ht="25.5" customHeight="1" x14ac:dyDescent="0.25">
      <c r="B23" s="3" t="s">
        <v>70</v>
      </c>
      <c r="C23" s="42">
        <v>20</v>
      </c>
      <c r="D23" s="44" t="s">
        <v>18</v>
      </c>
      <c r="E23" s="42" t="s">
        <v>19</v>
      </c>
      <c r="F23" s="42" t="s">
        <v>15</v>
      </c>
      <c r="G23" s="24">
        <f>HYPERLINK(Planilha2!Y23,Planilha2!X23)</f>
        <v>2046</v>
      </c>
      <c r="H23" s="43">
        <v>45184</v>
      </c>
      <c r="I23" s="43">
        <v>45188</v>
      </c>
      <c r="J23" s="3" t="s">
        <v>11</v>
      </c>
      <c r="K23" s="41">
        <f>Planilha2!K23</f>
        <v>4920</v>
      </c>
    </row>
    <row r="24" spans="2:11" ht="25.5" customHeight="1" x14ac:dyDescent="0.25">
      <c r="B24" s="3" t="s">
        <v>70</v>
      </c>
      <c r="C24" s="42">
        <v>21</v>
      </c>
      <c r="D24" s="44" t="s">
        <v>18</v>
      </c>
      <c r="E24" s="42" t="s">
        <v>19</v>
      </c>
      <c r="F24" s="42" t="s">
        <v>15</v>
      </c>
      <c r="G24" s="24">
        <f>HYPERLINK(Planilha2!Y24,Planilha2!X24)</f>
        <v>2048</v>
      </c>
      <c r="H24" s="43">
        <v>45184</v>
      </c>
      <c r="I24" s="43">
        <v>45188</v>
      </c>
      <c r="J24" s="3" t="s">
        <v>11</v>
      </c>
      <c r="K24" s="41">
        <f>Planilha2!K24</f>
        <v>24600</v>
      </c>
    </row>
    <row r="25" spans="2:11" ht="25.5" customHeight="1" x14ac:dyDescent="0.25">
      <c r="B25" s="3" t="s">
        <v>70</v>
      </c>
      <c r="C25" s="42">
        <v>22</v>
      </c>
      <c r="D25" s="44" t="s">
        <v>18</v>
      </c>
      <c r="E25" s="42" t="s">
        <v>19</v>
      </c>
      <c r="F25" s="42" t="s">
        <v>382</v>
      </c>
      <c r="G25" s="24">
        <f>HYPERLINK(Planilha2!Y25,Planilha2!X25)</f>
        <v>2015</v>
      </c>
      <c r="H25" s="43">
        <v>45184</v>
      </c>
      <c r="I25" s="43">
        <v>45188</v>
      </c>
      <c r="J25" s="3" t="s">
        <v>11</v>
      </c>
      <c r="K25" s="41">
        <f>Planilha2!K25</f>
        <v>1672.2</v>
      </c>
    </row>
    <row r="26" spans="2:11" ht="25.5" customHeight="1" x14ac:dyDescent="0.25">
      <c r="B26" s="3" t="s">
        <v>70</v>
      </c>
      <c r="C26" s="42">
        <v>23</v>
      </c>
      <c r="D26" s="44" t="s">
        <v>18</v>
      </c>
      <c r="E26" s="42" t="s">
        <v>19</v>
      </c>
      <c r="F26" s="42" t="s">
        <v>382</v>
      </c>
      <c r="G26" s="24">
        <f>HYPERLINK(Planilha2!Y26,Planilha2!X26)</f>
        <v>2016</v>
      </c>
      <c r="H26" s="43">
        <v>45184</v>
      </c>
      <c r="I26" s="43">
        <v>45188</v>
      </c>
      <c r="J26" s="3" t="s">
        <v>11</v>
      </c>
      <c r="K26" s="41">
        <f>Planilha2!K26</f>
        <v>8627.7999999999993</v>
      </c>
    </row>
    <row r="27" spans="2:11" ht="25.5" customHeight="1" x14ac:dyDescent="0.25">
      <c r="B27" s="3" t="s">
        <v>70</v>
      </c>
      <c r="C27" s="42">
        <v>24</v>
      </c>
      <c r="D27" s="44" t="s">
        <v>26</v>
      </c>
      <c r="E27" s="42" t="s">
        <v>27</v>
      </c>
      <c r="F27" s="42" t="s">
        <v>28</v>
      </c>
      <c r="G27" s="24">
        <f>HYPERLINK(Planilha2!Y27,Planilha2!X27)</f>
        <v>23892</v>
      </c>
      <c r="H27" s="43">
        <v>45184</v>
      </c>
      <c r="I27" s="43">
        <v>45188</v>
      </c>
      <c r="J27" s="3" t="s">
        <v>11</v>
      </c>
      <c r="K27" s="41">
        <f>Planilha2!K27</f>
        <v>4272.3999999999996</v>
      </c>
    </row>
    <row r="28" spans="2:11" ht="25.5" customHeight="1" x14ac:dyDescent="0.25">
      <c r="B28" s="3" t="s">
        <v>70</v>
      </c>
      <c r="C28" s="42">
        <v>25</v>
      </c>
      <c r="D28" s="44" t="s">
        <v>26</v>
      </c>
      <c r="E28" s="42" t="s">
        <v>27</v>
      </c>
      <c r="F28" s="42" t="s">
        <v>28</v>
      </c>
      <c r="G28" s="24">
        <f>HYPERLINK(Planilha2!Y28,Planilha2!X28)</f>
        <v>23893</v>
      </c>
      <c r="H28" s="43">
        <v>45184</v>
      </c>
      <c r="I28" s="43">
        <v>45188</v>
      </c>
      <c r="J28" s="3" t="s">
        <v>11</v>
      </c>
      <c r="K28" s="41">
        <f>Planilha2!K28</f>
        <v>4272.3999999999996</v>
      </c>
    </row>
    <row r="29" spans="2:11" ht="25.5" customHeight="1" x14ac:dyDescent="0.25">
      <c r="B29" s="3" t="s">
        <v>70</v>
      </c>
      <c r="C29" s="42">
        <v>26</v>
      </c>
      <c r="D29" s="44" t="s">
        <v>26</v>
      </c>
      <c r="E29" s="42" t="s">
        <v>27</v>
      </c>
      <c r="F29" s="42" t="s">
        <v>28</v>
      </c>
      <c r="G29" s="24">
        <f>HYPERLINK(Planilha2!Y29,Planilha2!X29)</f>
        <v>23894</v>
      </c>
      <c r="H29" s="43">
        <v>45184</v>
      </c>
      <c r="I29" s="43">
        <v>45188</v>
      </c>
      <c r="J29" s="3" t="s">
        <v>11</v>
      </c>
      <c r="K29" s="41">
        <f>Planilha2!K29</f>
        <v>4272.3999999999996</v>
      </c>
    </row>
    <row r="30" spans="2:11" ht="25.5" customHeight="1" x14ac:dyDescent="0.25">
      <c r="B30" s="3" t="s">
        <v>70</v>
      </c>
      <c r="C30" s="42">
        <v>27</v>
      </c>
      <c r="D30" s="44" t="s">
        <v>26</v>
      </c>
      <c r="E30" s="42" t="s">
        <v>27</v>
      </c>
      <c r="F30" s="42" t="s">
        <v>28</v>
      </c>
      <c r="G30" s="24">
        <f>HYPERLINK(Planilha2!Y30,Planilha2!X30)</f>
        <v>23895</v>
      </c>
      <c r="H30" s="43">
        <v>45184</v>
      </c>
      <c r="I30" s="43">
        <v>45188</v>
      </c>
      <c r="J30" s="3" t="s">
        <v>11</v>
      </c>
      <c r="K30" s="41">
        <f>Planilha2!K30</f>
        <v>8544.7999999999993</v>
      </c>
    </row>
    <row r="31" spans="2:11" ht="25.5" customHeight="1" x14ac:dyDescent="0.25">
      <c r="B31" s="3" t="s">
        <v>70</v>
      </c>
      <c r="C31" s="42">
        <v>28</v>
      </c>
      <c r="D31" s="44" t="s">
        <v>26</v>
      </c>
      <c r="E31" s="42" t="s">
        <v>27</v>
      </c>
      <c r="F31" s="42" t="s">
        <v>28</v>
      </c>
      <c r="G31" s="24">
        <f>HYPERLINK(Planilha2!Y31,Planilha2!X31)</f>
        <v>23896</v>
      </c>
      <c r="H31" s="43">
        <v>45184</v>
      </c>
      <c r="I31" s="43">
        <v>45188</v>
      </c>
      <c r="J31" s="3" t="s">
        <v>11</v>
      </c>
      <c r="K31" s="41">
        <f>Planilha2!K31</f>
        <v>1386.7</v>
      </c>
    </row>
    <row r="32" spans="2:11" ht="25.5" customHeight="1" x14ac:dyDescent="0.25">
      <c r="B32" s="3" t="s">
        <v>70</v>
      </c>
      <c r="C32" s="42">
        <v>29</v>
      </c>
      <c r="D32" s="44" t="s">
        <v>26</v>
      </c>
      <c r="E32" s="42" t="s">
        <v>27</v>
      </c>
      <c r="F32" s="42" t="s">
        <v>28</v>
      </c>
      <c r="G32" s="24">
        <f>HYPERLINK(Planilha2!Y32,Planilha2!X32)</f>
        <v>23897</v>
      </c>
      <c r="H32" s="43">
        <v>45184</v>
      </c>
      <c r="I32" s="43">
        <v>45188</v>
      </c>
      <c r="J32" s="3" t="s">
        <v>11</v>
      </c>
      <c r="K32" s="41">
        <f>Planilha2!K32</f>
        <v>1386.7</v>
      </c>
    </row>
    <row r="33" spans="2:11" ht="25.5" customHeight="1" x14ac:dyDescent="0.25">
      <c r="B33" s="3" t="s">
        <v>70</v>
      </c>
      <c r="C33" s="42">
        <v>30</v>
      </c>
      <c r="D33" s="44" t="s">
        <v>26</v>
      </c>
      <c r="E33" s="42" t="s">
        <v>27</v>
      </c>
      <c r="F33" s="42" t="s">
        <v>28</v>
      </c>
      <c r="G33" s="24">
        <f>HYPERLINK(Planilha2!Y33,Planilha2!X33)</f>
        <v>23898</v>
      </c>
      <c r="H33" s="43">
        <v>45184</v>
      </c>
      <c r="I33" s="43">
        <v>45188</v>
      </c>
      <c r="J33" s="3" t="s">
        <v>11</v>
      </c>
      <c r="K33" s="41">
        <f>Planilha2!K33</f>
        <v>8544.7999999999993</v>
      </c>
    </row>
    <row r="34" spans="2:11" ht="25.5" customHeight="1" x14ac:dyDescent="0.25">
      <c r="B34" s="3" t="s">
        <v>70</v>
      </c>
      <c r="C34" s="42">
        <v>31</v>
      </c>
      <c r="D34" s="44" t="s">
        <v>26</v>
      </c>
      <c r="E34" s="42" t="s">
        <v>27</v>
      </c>
      <c r="F34" s="42" t="s">
        <v>28</v>
      </c>
      <c r="G34" s="24">
        <f>HYPERLINK(Planilha2!Y34,Planilha2!X34)</f>
        <v>23899</v>
      </c>
      <c r="H34" s="43">
        <v>45184</v>
      </c>
      <c r="I34" s="43">
        <v>45188</v>
      </c>
      <c r="J34" s="3" t="s">
        <v>11</v>
      </c>
      <c r="K34" s="41">
        <f>Planilha2!K34</f>
        <v>1386.7</v>
      </c>
    </row>
    <row r="35" spans="2:11" ht="25.5" customHeight="1" x14ac:dyDescent="0.25">
      <c r="B35" s="3" t="s">
        <v>70</v>
      </c>
      <c r="C35" s="42">
        <v>32</v>
      </c>
      <c r="D35" s="44" t="s">
        <v>26</v>
      </c>
      <c r="E35" s="42" t="s">
        <v>27</v>
      </c>
      <c r="F35" s="42" t="s">
        <v>28</v>
      </c>
      <c r="G35" s="24">
        <f>HYPERLINK(Planilha2!Y35,Planilha2!X35)</f>
        <v>23966</v>
      </c>
      <c r="H35" s="43">
        <v>45184</v>
      </c>
      <c r="I35" s="43">
        <v>45188</v>
      </c>
      <c r="J35" s="3" t="s">
        <v>11</v>
      </c>
      <c r="K35" s="41">
        <f>Planilha2!K35</f>
        <v>17089.599999999999</v>
      </c>
    </row>
    <row r="36" spans="2:11" ht="25.5" customHeight="1" x14ac:dyDescent="0.25">
      <c r="B36" s="3" t="s">
        <v>70</v>
      </c>
      <c r="C36" s="42">
        <v>33</v>
      </c>
      <c r="D36" s="44" t="s">
        <v>50</v>
      </c>
      <c r="E36" s="42" t="s">
        <v>51</v>
      </c>
      <c r="F36" s="42" t="s">
        <v>52</v>
      </c>
      <c r="G36" s="24">
        <f>HYPERLINK(Planilha2!Y36,Planilha2!X36)</f>
        <v>1743</v>
      </c>
      <c r="H36" s="43">
        <v>45184</v>
      </c>
      <c r="I36" s="43">
        <v>45188</v>
      </c>
      <c r="J36" s="3" t="s">
        <v>11</v>
      </c>
      <c r="K36" s="41">
        <f>Planilha2!K36</f>
        <v>716.5</v>
      </c>
    </row>
    <row r="37" spans="2:11" ht="25.5" customHeight="1" x14ac:dyDescent="0.25">
      <c r="B37" s="3" t="s">
        <v>70</v>
      </c>
      <c r="C37" s="42">
        <v>34</v>
      </c>
      <c r="D37" s="44" t="s">
        <v>50</v>
      </c>
      <c r="E37" s="42" t="s">
        <v>51</v>
      </c>
      <c r="F37" s="42" t="s">
        <v>52</v>
      </c>
      <c r="G37" s="24">
        <f>HYPERLINK(Planilha2!Y37,Planilha2!X37)</f>
        <v>1744</v>
      </c>
      <c r="H37" s="43">
        <v>45184</v>
      </c>
      <c r="I37" s="43">
        <v>45188</v>
      </c>
      <c r="J37" s="3" t="s">
        <v>11</v>
      </c>
      <c r="K37" s="41">
        <f>Planilha2!K37</f>
        <v>3697.14</v>
      </c>
    </row>
    <row r="38" spans="2:11" ht="25.5" customHeight="1" x14ac:dyDescent="0.25">
      <c r="B38" s="3" t="s">
        <v>70</v>
      </c>
      <c r="C38" s="42">
        <v>35</v>
      </c>
      <c r="D38" s="44" t="s">
        <v>22</v>
      </c>
      <c r="E38" s="42" t="s">
        <v>23</v>
      </c>
      <c r="F38" s="42" t="s">
        <v>24</v>
      </c>
      <c r="G38" s="24">
        <f>HYPERLINK(Planilha2!Y38,Planilha2!X38)</f>
        <v>10448</v>
      </c>
      <c r="H38" s="43">
        <v>45187</v>
      </c>
      <c r="I38" s="43">
        <v>45189</v>
      </c>
      <c r="J38" s="3" t="s">
        <v>11</v>
      </c>
      <c r="K38" s="41">
        <f>Planilha2!K38</f>
        <v>216.67</v>
      </c>
    </row>
    <row r="39" spans="2:11" ht="25.5" customHeight="1" x14ac:dyDescent="0.25">
      <c r="B39" s="3" t="s">
        <v>70</v>
      </c>
      <c r="C39" s="42">
        <v>36</v>
      </c>
      <c r="D39" s="44" t="s">
        <v>29</v>
      </c>
      <c r="E39" s="42" t="s">
        <v>30</v>
      </c>
      <c r="F39" s="42" t="s">
        <v>31</v>
      </c>
      <c r="G39" s="24">
        <f>HYPERLINK(Planilha2!Y39,Planilha2!X39)</f>
        <v>215166</v>
      </c>
      <c r="H39" s="43">
        <v>45187</v>
      </c>
      <c r="I39" s="43">
        <v>45189</v>
      </c>
      <c r="J39" s="3" t="s">
        <v>11</v>
      </c>
      <c r="K39" s="41">
        <f>Planilha2!K39</f>
        <v>2638.35</v>
      </c>
    </row>
    <row r="40" spans="2:11" ht="25.5" customHeight="1" x14ac:dyDescent="0.25">
      <c r="B40" s="3" t="s">
        <v>70</v>
      </c>
      <c r="C40" s="42">
        <v>37</v>
      </c>
      <c r="D40" s="44" t="s">
        <v>22</v>
      </c>
      <c r="E40" s="42" t="s">
        <v>23</v>
      </c>
      <c r="F40" s="42" t="s">
        <v>24</v>
      </c>
      <c r="G40" s="24">
        <f>HYPERLINK(Planilha2!Y40,Planilha2!X40)</f>
        <v>10354</v>
      </c>
      <c r="H40" s="43">
        <v>45190</v>
      </c>
      <c r="I40" s="43">
        <v>45194</v>
      </c>
      <c r="J40" s="3" t="s">
        <v>11</v>
      </c>
      <c r="K40" s="41">
        <f>Planilha2!K40</f>
        <v>80.67</v>
      </c>
    </row>
    <row r="41" spans="2:11" ht="25.5" customHeight="1" x14ac:dyDescent="0.25">
      <c r="B41" s="3" t="s">
        <v>70</v>
      </c>
      <c r="C41" s="42">
        <v>38</v>
      </c>
      <c r="D41" s="44" t="s">
        <v>18</v>
      </c>
      <c r="E41" s="42" t="s">
        <v>19</v>
      </c>
      <c r="F41" s="42" t="s">
        <v>15</v>
      </c>
      <c r="G41" s="24">
        <f>HYPERLINK(Planilha2!Y41,Planilha2!X41)</f>
        <v>2051</v>
      </c>
      <c r="H41" s="43">
        <v>45190</v>
      </c>
      <c r="I41" s="43">
        <v>45194</v>
      </c>
      <c r="J41" s="3" t="s">
        <v>11</v>
      </c>
      <c r="K41" s="41">
        <f>Planilha2!K41</f>
        <v>16147.5</v>
      </c>
    </row>
    <row r="42" spans="2:11" ht="25.5" customHeight="1" x14ac:dyDescent="0.25">
      <c r="B42" s="3" t="s">
        <v>70</v>
      </c>
      <c r="C42" s="42">
        <v>39</v>
      </c>
      <c r="D42" s="44" t="s">
        <v>44</v>
      </c>
      <c r="E42" s="42" t="s">
        <v>45</v>
      </c>
      <c r="F42" s="42" t="s">
        <v>150</v>
      </c>
      <c r="G42" s="24">
        <f>HYPERLINK(Planilha2!Y42,Planilha2!X42)</f>
        <v>2667</v>
      </c>
      <c r="H42" s="43">
        <v>45190</v>
      </c>
      <c r="I42" s="43">
        <v>45194</v>
      </c>
      <c r="J42" s="3" t="s">
        <v>11</v>
      </c>
      <c r="K42" s="41">
        <f>Planilha2!K42</f>
        <v>14040</v>
      </c>
    </row>
    <row r="43" spans="2:11" ht="25.5" customHeight="1" x14ac:dyDescent="0.25">
      <c r="B43" s="3" t="s">
        <v>70</v>
      </c>
      <c r="C43" s="42">
        <v>40</v>
      </c>
      <c r="D43" s="44" t="s">
        <v>29</v>
      </c>
      <c r="E43" s="42" t="s">
        <v>30</v>
      </c>
      <c r="F43" s="42" t="s">
        <v>31</v>
      </c>
      <c r="G43" s="24">
        <f>HYPERLINK(Planilha2!Y43,Planilha2!X43)</f>
        <v>64</v>
      </c>
      <c r="H43" s="43">
        <v>45190</v>
      </c>
      <c r="I43" s="43">
        <v>45194</v>
      </c>
      <c r="J43" s="3" t="s">
        <v>11</v>
      </c>
      <c r="K43" s="41">
        <f>Planilha2!K43</f>
        <v>7618</v>
      </c>
    </row>
    <row r="44" spans="2:11" ht="25.5" customHeight="1" x14ac:dyDescent="0.25">
      <c r="B44" s="3" t="s">
        <v>70</v>
      </c>
      <c r="C44" s="42">
        <v>41</v>
      </c>
      <c r="D44" s="44" t="s">
        <v>41</v>
      </c>
      <c r="E44" s="42" t="s">
        <v>214</v>
      </c>
      <c r="F44" s="42" t="s">
        <v>42</v>
      </c>
      <c r="G44" s="24">
        <f>HYPERLINK(Planilha2!Y44,Planilha2!X44)</f>
        <v>98</v>
      </c>
      <c r="H44" s="43">
        <v>45190</v>
      </c>
      <c r="I44" s="43">
        <v>45194</v>
      </c>
      <c r="J44" s="3" t="s">
        <v>11</v>
      </c>
      <c r="K44" s="41">
        <f>Planilha2!K44</f>
        <v>1180</v>
      </c>
    </row>
    <row r="45" spans="2:11" ht="25.5" customHeight="1" x14ac:dyDescent="0.25">
      <c r="B45" s="3" t="s">
        <v>70</v>
      </c>
      <c r="C45" s="42">
        <v>42</v>
      </c>
      <c r="D45" s="44" t="s">
        <v>20</v>
      </c>
      <c r="E45" s="42" t="s">
        <v>21</v>
      </c>
      <c r="F45" s="42" t="s">
        <v>379</v>
      </c>
      <c r="G45" s="24">
        <f>HYPERLINK(Planilha2!Y45,Planilha2!X45)</f>
        <v>1014</v>
      </c>
      <c r="H45" s="43">
        <v>45191</v>
      </c>
      <c r="I45" s="43">
        <v>45195</v>
      </c>
      <c r="J45" s="3" t="s">
        <v>11</v>
      </c>
      <c r="K45" s="41">
        <f>Planilha2!K45</f>
        <v>649.74</v>
      </c>
    </row>
    <row r="46" spans="2:11" ht="25.5" customHeight="1" x14ac:dyDescent="0.25">
      <c r="B46" s="3" t="s">
        <v>70</v>
      </c>
      <c r="C46" s="42">
        <v>43</v>
      </c>
      <c r="D46" s="44" t="s">
        <v>161</v>
      </c>
      <c r="E46" s="42" t="s">
        <v>162</v>
      </c>
      <c r="F46" s="42" t="s">
        <v>163</v>
      </c>
      <c r="G46" s="24">
        <f>HYPERLINK(Planilha2!Y46,Planilha2!X46)</f>
        <v>673</v>
      </c>
      <c r="H46" s="43">
        <v>45191</v>
      </c>
      <c r="I46" s="43">
        <v>45195</v>
      </c>
      <c r="J46" s="3" t="s">
        <v>11</v>
      </c>
      <c r="K46" s="41">
        <f>Planilha2!K46</f>
        <v>204.75</v>
      </c>
    </row>
    <row r="47" spans="2:11" ht="25.5" customHeight="1" x14ac:dyDescent="0.25">
      <c r="B47" s="3" t="s">
        <v>70</v>
      </c>
      <c r="C47" s="42">
        <v>44</v>
      </c>
      <c r="D47" s="44" t="s">
        <v>161</v>
      </c>
      <c r="E47" s="42" t="s">
        <v>162</v>
      </c>
      <c r="F47" s="42" t="s">
        <v>163</v>
      </c>
      <c r="G47" s="24">
        <f>HYPERLINK(Planilha2!Y47,Planilha2!X47)</f>
        <v>674</v>
      </c>
      <c r="H47" s="43">
        <v>45191</v>
      </c>
      <c r="I47" s="43">
        <v>45195</v>
      </c>
      <c r="J47" s="3" t="s">
        <v>11</v>
      </c>
      <c r="K47" s="41">
        <f>Planilha2!K47</f>
        <v>58.5</v>
      </c>
    </row>
    <row r="48" spans="2:11" ht="25.5" customHeight="1" x14ac:dyDescent="0.25">
      <c r="B48" s="3" t="s">
        <v>70</v>
      </c>
      <c r="C48" s="42">
        <v>45</v>
      </c>
      <c r="D48" s="44" t="s">
        <v>16</v>
      </c>
      <c r="E48" s="42" t="s">
        <v>17</v>
      </c>
      <c r="F48" s="42" t="s">
        <v>383</v>
      </c>
      <c r="G48" s="24">
        <f>HYPERLINK(Planilha2!Y48,Planilha2!X48)</f>
        <v>2207</v>
      </c>
      <c r="H48" s="43">
        <v>45191</v>
      </c>
      <c r="I48" s="43">
        <v>45195</v>
      </c>
      <c r="J48" s="3" t="s">
        <v>11</v>
      </c>
      <c r="K48" s="41">
        <f>Planilha2!K48</f>
        <v>2433</v>
      </c>
    </row>
    <row r="49" spans="2:11" ht="25.5" customHeight="1" x14ac:dyDescent="0.25">
      <c r="B49" s="3" t="s">
        <v>70</v>
      </c>
      <c r="C49" s="42">
        <v>46</v>
      </c>
      <c r="D49" s="44" t="s">
        <v>33</v>
      </c>
      <c r="E49" s="42" t="s">
        <v>34</v>
      </c>
      <c r="F49" s="42" t="s">
        <v>35</v>
      </c>
      <c r="G49" s="24">
        <f>HYPERLINK(Planilha2!Y49,Planilha2!X49)</f>
        <v>870</v>
      </c>
      <c r="H49" s="43">
        <v>45191</v>
      </c>
      <c r="I49" s="43">
        <v>45195</v>
      </c>
      <c r="J49" s="3" t="s">
        <v>11</v>
      </c>
      <c r="K49" s="41">
        <f>Planilha2!K49</f>
        <v>9660</v>
      </c>
    </row>
    <row r="50" spans="2:11" ht="25.5" customHeight="1" x14ac:dyDescent="0.25">
      <c r="B50" s="3" t="s">
        <v>70</v>
      </c>
      <c r="C50" s="42">
        <v>47</v>
      </c>
      <c r="D50" s="44" t="s">
        <v>189</v>
      </c>
      <c r="E50" s="42" t="s">
        <v>190</v>
      </c>
      <c r="F50" s="42" t="s">
        <v>191</v>
      </c>
      <c r="G50" s="24">
        <f>HYPERLINK(Planilha2!Y50,Planilha2!X50)</f>
        <v>250</v>
      </c>
      <c r="H50" s="43">
        <v>45191</v>
      </c>
      <c r="I50" s="43">
        <v>45195</v>
      </c>
      <c r="J50" s="3" t="s">
        <v>11</v>
      </c>
      <c r="K50" s="41">
        <f>Planilha2!K50</f>
        <v>897.28</v>
      </c>
    </row>
    <row r="51" spans="2:11" ht="25.5" customHeight="1" x14ac:dyDescent="0.25">
      <c r="B51" s="3" t="s">
        <v>70</v>
      </c>
      <c r="C51" s="42">
        <v>48</v>
      </c>
      <c r="D51" s="44" t="s">
        <v>50</v>
      </c>
      <c r="E51" s="42" t="s">
        <v>51</v>
      </c>
      <c r="F51" s="42" t="s">
        <v>52</v>
      </c>
      <c r="G51" s="24">
        <f>HYPERLINK(Planilha2!Y51,Planilha2!X51)</f>
        <v>1745</v>
      </c>
      <c r="H51" s="43">
        <v>45191</v>
      </c>
      <c r="I51" s="43">
        <v>45195</v>
      </c>
      <c r="J51" s="3" t="s">
        <v>11</v>
      </c>
      <c r="K51" s="41">
        <f>Planilha2!K51</f>
        <v>3288</v>
      </c>
    </row>
    <row r="52" spans="2:11" ht="25.5" customHeight="1" x14ac:dyDescent="0.25">
      <c r="B52" s="3" t="s">
        <v>70</v>
      </c>
      <c r="C52" s="42">
        <v>49</v>
      </c>
      <c r="D52" s="44" t="s">
        <v>16</v>
      </c>
      <c r="E52" s="42" t="s">
        <v>17</v>
      </c>
      <c r="F52" s="42" t="s">
        <v>384</v>
      </c>
      <c r="G52" s="24">
        <f>HYPERLINK(Planilha2!Y52,Planilha2!X52)</f>
        <v>2208</v>
      </c>
      <c r="H52" s="43">
        <v>45194</v>
      </c>
      <c r="I52" s="43">
        <v>45196</v>
      </c>
      <c r="J52" s="3" t="s">
        <v>11</v>
      </c>
      <c r="K52" s="41">
        <f>Planilha2!K52</f>
        <v>1620</v>
      </c>
    </row>
    <row r="53" spans="2:11" ht="25.5" customHeight="1" x14ac:dyDescent="0.25">
      <c r="B53" s="3" t="s">
        <v>70</v>
      </c>
      <c r="C53" s="42">
        <v>50</v>
      </c>
      <c r="D53" s="44" t="s">
        <v>18</v>
      </c>
      <c r="E53" s="42" t="s">
        <v>19</v>
      </c>
      <c r="F53" s="42" t="s">
        <v>15</v>
      </c>
      <c r="G53" s="24">
        <f>HYPERLINK(Planilha2!Y53,Planilha2!X53)</f>
        <v>2022</v>
      </c>
      <c r="H53" s="43">
        <v>45195</v>
      </c>
      <c r="I53" s="43">
        <v>45197</v>
      </c>
      <c r="J53" s="3" t="s">
        <v>11</v>
      </c>
      <c r="K53" s="41">
        <f>Planilha2!K53</f>
        <v>44429.5</v>
      </c>
    </row>
    <row r="54" spans="2:11" ht="25.5" customHeight="1" x14ac:dyDescent="0.25">
      <c r="B54" s="3" t="s">
        <v>70</v>
      </c>
      <c r="C54" s="42">
        <v>51</v>
      </c>
      <c r="D54" s="44" t="s">
        <v>195</v>
      </c>
      <c r="E54" s="42" t="s">
        <v>196</v>
      </c>
      <c r="F54" s="42" t="s">
        <v>377</v>
      </c>
      <c r="G54" s="24">
        <f>HYPERLINK(Planilha2!Y54,Planilha2!X54)</f>
        <v>579</v>
      </c>
      <c r="H54" s="43">
        <v>45195</v>
      </c>
      <c r="I54" s="43">
        <v>45197</v>
      </c>
      <c r="J54" s="3" t="s">
        <v>11</v>
      </c>
      <c r="K54" s="41">
        <f>Planilha2!K54</f>
        <v>5459.88</v>
      </c>
    </row>
    <row r="55" spans="2:11" ht="25.5" customHeight="1" x14ac:dyDescent="0.25">
      <c r="B55" s="3" t="s">
        <v>70</v>
      </c>
      <c r="C55" s="42">
        <v>52</v>
      </c>
      <c r="D55" s="44" t="s">
        <v>200</v>
      </c>
      <c r="E55" s="42" t="s">
        <v>201</v>
      </c>
      <c r="F55" s="42" t="s">
        <v>377</v>
      </c>
      <c r="G55" s="24">
        <f>HYPERLINK(Planilha2!Y55,Planilha2!X55)</f>
        <v>7865</v>
      </c>
      <c r="H55" s="43">
        <v>45195</v>
      </c>
      <c r="I55" s="43">
        <v>45197</v>
      </c>
      <c r="J55" s="3" t="s">
        <v>11</v>
      </c>
      <c r="K55" s="41">
        <f>Planilha2!K55</f>
        <v>13760</v>
      </c>
    </row>
    <row r="56" spans="2:11" ht="25.5" customHeight="1" x14ac:dyDescent="0.25">
      <c r="B56" s="3" t="s">
        <v>70</v>
      </c>
      <c r="C56" s="42">
        <v>53</v>
      </c>
      <c r="D56" s="44" t="s">
        <v>195</v>
      </c>
      <c r="E56" s="42" t="s">
        <v>196</v>
      </c>
      <c r="F56" s="42" t="s">
        <v>377</v>
      </c>
      <c r="G56" s="24">
        <f>HYPERLINK(Planilha2!Y56,Planilha2!X56)</f>
        <v>575</v>
      </c>
      <c r="H56" s="43">
        <v>45195</v>
      </c>
      <c r="I56" s="43">
        <v>45197</v>
      </c>
      <c r="J56" s="3" t="s">
        <v>11</v>
      </c>
      <c r="K56" s="41">
        <f>Planilha2!K56</f>
        <v>5008.6400000000003</v>
      </c>
    </row>
    <row r="57" spans="2:11" ht="25.5" customHeight="1" x14ac:dyDescent="0.25">
      <c r="B57" s="3" t="s">
        <v>70</v>
      </c>
      <c r="C57" s="42">
        <v>54</v>
      </c>
      <c r="D57" s="44" t="s">
        <v>206</v>
      </c>
      <c r="E57" s="42" t="s">
        <v>207</v>
      </c>
      <c r="F57" s="42" t="s">
        <v>208</v>
      </c>
      <c r="G57" s="24">
        <f>HYPERLINK(Planilha2!Y57,Planilha2!X57)</f>
        <v>15630</v>
      </c>
      <c r="H57" s="43">
        <v>45195</v>
      </c>
      <c r="I57" s="43">
        <v>45197</v>
      </c>
      <c r="J57" s="3" t="s">
        <v>11</v>
      </c>
      <c r="K57" s="41">
        <f>Planilha2!K57</f>
        <v>262.5</v>
      </c>
    </row>
    <row r="58" spans="2:11" ht="25.5" customHeight="1" x14ac:dyDescent="0.25">
      <c r="B58" s="3" t="s">
        <v>70</v>
      </c>
      <c r="C58" s="42">
        <v>55</v>
      </c>
      <c r="D58" s="44" t="s">
        <v>220</v>
      </c>
      <c r="E58" s="42" t="s">
        <v>221</v>
      </c>
      <c r="F58" s="42" t="s">
        <v>222</v>
      </c>
      <c r="G58" s="24">
        <f>HYPERLINK(Planilha2!Y58,Planilha2!X58)</f>
        <v>1986</v>
      </c>
      <c r="H58" s="43">
        <v>45195</v>
      </c>
      <c r="I58" s="43">
        <v>45197</v>
      </c>
      <c r="J58" s="3" t="s">
        <v>11</v>
      </c>
      <c r="K58" s="41">
        <f>Planilha2!K58</f>
        <v>97770</v>
      </c>
    </row>
    <row r="59" spans="2:11" ht="25.5" customHeight="1" x14ac:dyDescent="0.25">
      <c r="B59" s="3" t="s">
        <v>70</v>
      </c>
      <c r="C59" s="42">
        <v>56</v>
      </c>
      <c r="D59" s="44" t="s">
        <v>50</v>
      </c>
      <c r="E59" s="42" t="s">
        <v>51</v>
      </c>
      <c r="F59" s="42" t="s">
        <v>52</v>
      </c>
      <c r="G59" s="24">
        <f>HYPERLINK(Planilha2!Y59,Planilha2!X59)</f>
        <v>1748</v>
      </c>
      <c r="H59" s="43">
        <v>45195</v>
      </c>
      <c r="I59" s="43">
        <v>45197</v>
      </c>
      <c r="J59" s="3" t="s">
        <v>11</v>
      </c>
      <c r="K59" s="41">
        <f>Planilha2!K59</f>
        <v>601.86</v>
      </c>
    </row>
    <row r="60" spans="2:11" ht="25.5" customHeight="1" x14ac:dyDescent="0.25">
      <c r="B60" s="3" t="s">
        <v>70</v>
      </c>
      <c r="C60" s="42">
        <v>57</v>
      </c>
      <c r="D60" s="44" t="s">
        <v>26</v>
      </c>
      <c r="E60" s="42" t="s">
        <v>27</v>
      </c>
      <c r="F60" s="42" t="s">
        <v>28</v>
      </c>
      <c r="G60" s="24">
        <f>HYPERLINK(Planilha2!Y60,Planilha2!X60)</f>
        <v>26243</v>
      </c>
      <c r="H60" s="43">
        <v>45197</v>
      </c>
      <c r="I60" s="43">
        <v>45201</v>
      </c>
      <c r="J60" s="3" t="s">
        <v>11</v>
      </c>
      <c r="K60" s="41">
        <f>Planilha2!K60</f>
        <v>47751.6</v>
      </c>
    </row>
    <row r="61" spans="2:11" ht="25.5" customHeight="1" x14ac:dyDescent="0.25">
      <c r="B61" s="3" t="s">
        <v>70</v>
      </c>
      <c r="C61" s="42">
        <v>58</v>
      </c>
      <c r="D61" s="44" t="s">
        <v>46</v>
      </c>
      <c r="E61" s="42" t="s">
        <v>25</v>
      </c>
      <c r="F61" s="42" t="s">
        <v>47</v>
      </c>
      <c r="G61" s="24">
        <f>HYPERLINK(Planilha2!Y61,Planilha2!X61)</f>
        <v>52</v>
      </c>
      <c r="H61" s="43">
        <v>45197</v>
      </c>
      <c r="I61" s="43">
        <v>45201</v>
      </c>
      <c r="J61" s="3" t="s">
        <v>11</v>
      </c>
      <c r="K61" s="41">
        <f>Planilha2!K61</f>
        <v>6956.67</v>
      </c>
    </row>
    <row r="62" spans="2:11" ht="25.5" customHeight="1" x14ac:dyDescent="0.25">
      <c r="B62" s="3" t="s">
        <v>70</v>
      </c>
      <c r="C62" s="42">
        <v>59</v>
      </c>
      <c r="D62" s="44" t="s">
        <v>46</v>
      </c>
      <c r="E62" s="42" t="s">
        <v>25</v>
      </c>
      <c r="F62" s="42" t="s">
        <v>47</v>
      </c>
      <c r="G62" s="24">
        <f>HYPERLINK(Planilha2!Y62,Planilha2!X62)</f>
        <v>51</v>
      </c>
      <c r="H62" s="43">
        <v>45197</v>
      </c>
      <c r="I62" s="43">
        <v>45201</v>
      </c>
      <c r="J62" s="3" t="s">
        <v>11</v>
      </c>
      <c r="K62" s="41">
        <f>Planilha2!K62</f>
        <v>14610.54</v>
      </c>
    </row>
    <row r="63" spans="2:11" ht="25.5" customHeight="1" x14ac:dyDescent="0.25">
      <c r="B63" s="3" t="s">
        <v>70</v>
      </c>
      <c r="C63" s="42">
        <v>60</v>
      </c>
      <c r="D63" s="44" t="s">
        <v>46</v>
      </c>
      <c r="E63" s="42" t="s">
        <v>25</v>
      </c>
      <c r="F63" s="42" t="s">
        <v>47</v>
      </c>
      <c r="G63" s="24">
        <f>HYPERLINK(Planilha2!Y63,Planilha2!X63)</f>
        <v>50</v>
      </c>
      <c r="H63" s="43">
        <v>45197</v>
      </c>
      <c r="I63" s="43">
        <v>45201</v>
      </c>
      <c r="J63" s="3" t="s">
        <v>11</v>
      </c>
      <c r="K63" s="41">
        <f>Planilha2!K63</f>
        <v>4876.05</v>
      </c>
    </row>
    <row r="64" spans="2:11" ht="25.5" customHeight="1" x14ac:dyDescent="0.25">
      <c r="B64" s="3" t="s">
        <v>70</v>
      </c>
      <c r="C64" s="42">
        <v>61</v>
      </c>
      <c r="D64" s="44" t="s">
        <v>231</v>
      </c>
      <c r="E64" s="42" t="s">
        <v>232</v>
      </c>
      <c r="F64" s="42" t="s">
        <v>233</v>
      </c>
      <c r="G64" s="24">
        <f>HYPERLINK(Planilha2!Y64,Planilha2!X64)</f>
        <v>8513</v>
      </c>
      <c r="H64" s="43">
        <v>45198</v>
      </c>
      <c r="I64" s="43">
        <v>45202</v>
      </c>
      <c r="J64" s="3" t="s">
        <v>11</v>
      </c>
      <c r="K64" s="41">
        <f>Planilha2!K64</f>
        <v>4530675</v>
      </c>
    </row>
    <row r="65" spans="2:11" ht="25.5" customHeight="1" x14ac:dyDescent="0.25">
      <c r="B65" s="3" t="s">
        <v>70</v>
      </c>
      <c r="C65" s="42">
        <v>62</v>
      </c>
      <c r="D65" s="44" t="s">
        <v>44</v>
      </c>
      <c r="E65" s="42" t="s">
        <v>45</v>
      </c>
      <c r="F65" s="42" t="s">
        <v>237</v>
      </c>
      <c r="G65" s="24">
        <f>HYPERLINK(Planilha2!Y65,Planilha2!X65)</f>
        <v>2680</v>
      </c>
      <c r="H65" s="43">
        <v>45202</v>
      </c>
      <c r="I65" s="43">
        <v>45204</v>
      </c>
      <c r="J65" s="3" t="s">
        <v>11</v>
      </c>
      <c r="K65" s="41">
        <f>Planilha2!K65</f>
        <v>48607</v>
      </c>
    </row>
    <row r="66" spans="2:11" ht="25.5" customHeight="1" x14ac:dyDescent="0.25">
      <c r="B66" s="3" t="s">
        <v>70</v>
      </c>
      <c r="C66" s="42">
        <v>63</v>
      </c>
      <c r="D66" s="44" t="s">
        <v>44</v>
      </c>
      <c r="E66" s="42" t="s">
        <v>45</v>
      </c>
      <c r="F66" s="42" t="s">
        <v>237</v>
      </c>
      <c r="G66" s="24">
        <f>HYPERLINK(Planilha2!Y66,Planilha2!X66)</f>
        <v>2681</v>
      </c>
      <c r="H66" s="43">
        <v>45202</v>
      </c>
      <c r="I66" s="43">
        <v>45204</v>
      </c>
      <c r="J66" s="3" t="s">
        <v>11</v>
      </c>
      <c r="K66" s="41">
        <f>Planilha2!K66</f>
        <v>446.4</v>
      </c>
    </row>
    <row r="67" spans="2:11" ht="25.5" customHeight="1" x14ac:dyDescent="0.25">
      <c r="B67" s="3" t="s">
        <v>70</v>
      </c>
      <c r="C67" s="42">
        <v>64</v>
      </c>
      <c r="D67" s="44" t="s">
        <v>18</v>
      </c>
      <c r="E67" s="42" t="s">
        <v>19</v>
      </c>
      <c r="F67" s="42" t="s">
        <v>242</v>
      </c>
      <c r="G67" s="24">
        <f>HYPERLINK(Planilha2!Y67,Planilha2!X67)</f>
        <v>2066</v>
      </c>
      <c r="H67" s="43">
        <v>45202</v>
      </c>
      <c r="I67" s="43">
        <v>45204</v>
      </c>
      <c r="J67" s="3" t="s">
        <v>11</v>
      </c>
      <c r="K67" s="41">
        <f>Planilha2!K67</f>
        <v>4827.9399999999996</v>
      </c>
    </row>
    <row r="68" spans="2:11" ht="25.5" customHeight="1" x14ac:dyDescent="0.25">
      <c r="B68" s="3" t="s">
        <v>70</v>
      </c>
      <c r="C68" s="42">
        <v>65</v>
      </c>
      <c r="D68" s="44" t="s">
        <v>29</v>
      </c>
      <c r="E68" s="42" t="s">
        <v>30</v>
      </c>
      <c r="F68" s="42" t="s">
        <v>32</v>
      </c>
      <c r="G68" s="24">
        <f>HYPERLINK(Planilha2!Y68,Planilha2!X68)</f>
        <v>216006</v>
      </c>
      <c r="H68" s="43">
        <v>45202</v>
      </c>
      <c r="I68" s="43">
        <v>45204</v>
      </c>
      <c r="J68" s="3" t="s">
        <v>11</v>
      </c>
      <c r="K68" s="41">
        <f>Planilha2!K68</f>
        <v>3649.82</v>
      </c>
    </row>
    <row r="69" spans="2:11" ht="25.5" customHeight="1" x14ac:dyDescent="0.25">
      <c r="B69" s="3" t="s">
        <v>70</v>
      </c>
      <c r="C69" s="42">
        <v>66</v>
      </c>
      <c r="D69" s="44" t="s">
        <v>29</v>
      </c>
      <c r="E69" s="42" t="s">
        <v>30</v>
      </c>
      <c r="F69" s="42" t="s">
        <v>31</v>
      </c>
      <c r="G69" s="24">
        <f>HYPERLINK(Planilha2!Y69,Planilha2!X69)</f>
        <v>215855</v>
      </c>
      <c r="H69" s="43">
        <v>45202</v>
      </c>
      <c r="I69" s="43">
        <v>45204</v>
      </c>
      <c r="J69" s="3" t="s">
        <v>11</v>
      </c>
      <c r="K69" s="41">
        <f>Planilha2!K69</f>
        <v>1954.06</v>
      </c>
    </row>
    <row r="70" spans="2:11" ht="25.5" customHeight="1" x14ac:dyDescent="0.25">
      <c r="B70" s="3" t="s">
        <v>70</v>
      </c>
      <c r="C70" s="42">
        <v>67</v>
      </c>
      <c r="D70" s="44" t="s">
        <v>29</v>
      </c>
      <c r="E70" s="42" t="s">
        <v>30</v>
      </c>
      <c r="F70" s="42" t="s">
        <v>32</v>
      </c>
      <c r="G70" s="24">
        <f>HYPERLINK(Planilha2!Y70,Planilha2!X70)</f>
        <v>215853</v>
      </c>
      <c r="H70" s="43">
        <v>45202</v>
      </c>
      <c r="I70" s="43">
        <v>45204</v>
      </c>
      <c r="J70" s="3" t="s">
        <v>11</v>
      </c>
      <c r="K70" s="41">
        <f>Planilha2!K70</f>
        <v>3594.88</v>
      </c>
    </row>
    <row r="71" spans="2:11" ht="25.5" customHeight="1" x14ac:dyDescent="0.25">
      <c r="B71" s="3" t="s">
        <v>70</v>
      </c>
      <c r="C71" s="42">
        <v>68</v>
      </c>
      <c r="D71" s="44" t="s">
        <v>29</v>
      </c>
      <c r="E71" s="42" t="s">
        <v>30</v>
      </c>
      <c r="F71" s="42" t="s">
        <v>32</v>
      </c>
      <c r="G71" s="24">
        <f>HYPERLINK(Planilha2!Y71,Planilha2!X71)</f>
        <v>216084</v>
      </c>
      <c r="H71" s="43">
        <v>45202</v>
      </c>
      <c r="I71" s="43">
        <v>45204</v>
      </c>
      <c r="J71" s="3" t="s">
        <v>11</v>
      </c>
      <c r="K71" s="41">
        <f>Planilha2!K71</f>
        <v>21435.21</v>
      </c>
    </row>
    <row r="72" spans="2:11" ht="25.5" customHeight="1" x14ac:dyDescent="0.25">
      <c r="B72" s="3" t="s">
        <v>70</v>
      </c>
      <c r="C72" s="42">
        <v>69</v>
      </c>
      <c r="D72" s="44" t="s">
        <v>374</v>
      </c>
      <c r="E72" s="42" t="s">
        <v>37</v>
      </c>
      <c r="F72" s="42" t="s">
        <v>38</v>
      </c>
      <c r="G72" s="24">
        <f>HYPERLINK(Planilha2!Y72,Planilha2!X72)</f>
        <v>1481</v>
      </c>
      <c r="H72" s="43">
        <v>45203</v>
      </c>
      <c r="I72" s="43">
        <v>45205</v>
      </c>
      <c r="J72" s="3" t="s">
        <v>11</v>
      </c>
      <c r="K72" s="41">
        <f>Planilha2!K72</f>
        <v>10332</v>
      </c>
    </row>
    <row r="73" spans="2:11" ht="25.5" customHeight="1" x14ac:dyDescent="0.25">
      <c r="B73" s="3" t="s">
        <v>70</v>
      </c>
      <c r="C73" s="42">
        <v>70</v>
      </c>
      <c r="D73" s="44" t="s">
        <v>267</v>
      </c>
      <c r="E73" s="42" t="s">
        <v>268</v>
      </c>
      <c r="F73" s="42" t="s">
        <v>375</v>
      </c>
      <c r="G73" s="24">
        <f>HYPERLINK(Planilha2!Y73,Planilha2!X73)</f>
        <v>12552</v>
      </c>
      <c r="H73" s="43">
        <v>45203</v>
      </c>
      <c r="I73" s="43">
        <v>45205</v>
      </c>
      <c r="J73" s="3" t="s">
        <v>11</v>
      </c>
      <c r="K73" s="41">
        <f>Planilha2!K73</f>
        <v>3094</v>
      </c>
    </row>
    <row r="74" spans="2:11" ht="25.5" customHeight="1" x14ac:dyDescent="0.25">
      <c r="B74" s="3" t="s">
        <v>70</v>
      </c>
      <c r="C74" s="42">
        <v>71</v>
      </c>
      <c r="D74" s="44" t="s">
        <v>22</v>
      </c>
      <c r="E74" s="42" t="s">
        <v>23</v>
      </c>
      <c r="F74" s="42" t="s">
        <v>24</v>
      </c>
      <c r="G74" s="24">
        <f>HYPERLINK(Planilha2!Y74,Planilha2!X74)</f>
        <v>10539</v>
      </c>
      <c r="H74" s="43">
        <v>45203</v>
      </c>
      <c r="I74" s="43">
        <v>45205</v>
      </c>
      <c r="J74" s="3" t="s">
        <v>11</v>
      </c>
      <c r="K74" s="41">
        <f>Planilha2!K74</f>
        <v>757.52</v>
      </c>
    </row>
    <row r="75" spans="2:11" ht="25.5" customHeight="1" x14ac:dyDescent="0.25">
      <c r="B75" s="3" t="s">
        <v>70</v>
      </c>
      <c r="C75" s="42">
        <v>72</v>
      </c>
      <c r="D75" s="44" t="s">
        <v>29</v>
      </c>
      <c r="E75" s="42" t="s">
        <v>30</v>
      </c>
      <c r="F75" s="42" t="s">
        <v>32</v>
      </c>
      <c r="G75" s="24">
        <f>HYPERLINK(Planilha2!Y75,Planilha2!X75)</f>
        <v>216443</v>
      </c>
      <c r="H75" s="43">
        <v>45203</v>
      </c>
      <c r="I75" s="43">
        <v>45205</v>
      </c>
      <c r="J75" s="3" t="s">
        <v>11</v>
      </c>
      <c r="K75" s="41">
        <f>Planilha2!K75</f>
        <v>10949.46</v>
      </c>
    </row>
    <row r="76" spans="2:11" ht="25.5" customHeight="1" x14ac:dyDescent="0.25">
      <c r="B76" s="3" t="s">
        <v>70</v>
      </c>
      <c r="C76" s="42">
        <v>73</v>
      </c>
      <c r="D76" s="44" t="s">
        <v>20</v>
      </c>
      <c r="E76" s="42" t="s">
        <v>21</v>
      </c>
      <c r="F76" s="42" t="s">
        <v>380</v>
      </c>
      <c r="G76" s="24">
        <f>HYPERLINK(Planilha2!Y76,Planilha2!X76)</f>
        <v>1050</v>
      </c>
      <c r="H76" s="43">
        <v>45204</v>
      </c>
      <c r="I76" s="43">
        <v>45208</v>
      </c>
      <c r="J76" s="3" t="s">
        <v>11</v>
      </c>
      <c r="K76" s="41">
        <f>Planilha2!K76</f>
        <v>324.7</v>
      </c>
    </row>
    <row r="77" spans="2:11" ht="25.5" customHeight="1" x14ac:dyDescent="0.25">
      <c r="B77" s="3" t="s">
        <v>70</v>
      </c>
      <c r="C77" s="42">
        <v>74</v>
      </c>
      <c r="D77" s="44" t="s">
        <v>276</v>
      </c>
      <c r="E77" s="42" t="s">
        <v>277</v>
      </c>
      <c r="F77" s="42" t="s">
        <v>385</v>
      </c>
      <c r="G77" s="24">
        <f>HYPERLINK(Planilha2!Y77,Planilha2!X77)</f>
        <v>4136</v>
      </c>
      <c r="H77" s="43">
        <v>45205</v>
      </c>
      <c r="I77" s="43">
        <v>45209</v>
      </c>
      <c r="J77" s="3" t="s">
        <v>11</v>
      </c>
      <c r="K77" s="41">
        <f>Planilha2!K77</f>
        <v>3291.74</v>
      </c>
    </row>
    <row r="78" spans="2:11" ht="25.5" customHeight="1" x14ac:dyDescent="0.25">
      <c r="B78" s="3" t="s">
        <v>70</v>
      </c>
      <c r="C78" s="42">
        <v>75</v>
      </c>
      <c r="D78" s="44" t="s">
        <v>12</v>
      </c>
      <c r="E78" s="42" t="s">
        <v>13</v>
      </c>
      <c r="F78" s="42" t="s">
        <v>14</v>
      </c>
      <c r="G78" s="24">
        <f>HYPERLINK(Planilha2!Y78,Planilha2!X78)</f>
        <v>593721</v>
      </c>
      <c r="H78" s="43">
        <v>45208</v>
      </c>
      <c r="I78" s="43">
        <v>45210</v>
      </c>
      <c r="J78" s="3" t="s">
        <v>11</v>
      </c>
      <c r="K78" s="41">
        <f>Planilha2!K78</f>
        <v>6084</v>
      </c>
    </row>
    <row r="79" spans="2:11" ht="25.5" customHeight="1" x14ac:dyDescent="0.25">
      <c r="B79" s="3" t="s">
        <v>70</v>
      </c>
      <c r="C79" s="42">
        <v>76</v>
      </c>
      <c r="D79" s="44" t="s">
        <v>12</v>
      </c>
      <c r="E79" s="42" t="s">
        <v>13</v>
      </c>
      <c r="F79" s="42" t="s">
        <v>14</v>
      </c>
      <c r="G79" s="24">
        <f>HYPERLINK(Planilha2!Y79,Planilha2!X79)</f>
        <v>593723</v>
      </c>
      <c r="H79" s="43">
        <v>45208</v>
      </c>
      <c r="I79" s="43">
        <v>45210</v>
      </c>
      <c r="J79" s="3" t="s">
        <v>11</v>
      </c>
      <c r="K79" s="41">
        <f>Planilha2!K79</f>
        <v>8405</v>
      </c>
    </row>
    <row r="80" spans="2:11" ht="25.5" customHeight="1" x14ac:dyDescent="0.25">
      <c r="B80" s="3" t="s">
        <v>70</v>
      </c>
      <c r="C80" s="42">
        <v>77</v>
      </c>
      <c r="D80" s="44" t="s">
        <v>12</v>
      </c>
      <c r="E80" s="42" t="s">
        <v>13</v>
      </c>
      <c r="F80" s="42" t="s">
        <v>14</v>
      </c>
      <c r="G80" s="24">
        <f>HYPERLINK(Planilha2!Y80,Planilha2!X80)</f>
        <v>589975</v>
      </c>
      <c r="H80" s="43">
        <v>45208</v>
      </c>
      <c r="I80" s="43">
        <v>45210</v>
      </c>
      <c r="J80" s="3" t="s">
        <v>11</v>
      </c>
      <c r="K80" s="41">
        <f>Planilha2!K80</f>
        <v>47604</v>
      </c>
    </row>
    <row r="81" spans="2:11" ht="25.5" customHeight="1" x14ac:dyDescent="0.25">
      <c r="B81" s="3" t="s">
        <v>70</v>
      </c>
      <c r="C81" s="42">
        <v>78</v>
      </c>
      <c r="D81" s="44" t="s">
        <v>285</v>
      </c>
      <c r="E81" s="42" t="s">
        <v>286</v>
      </c>
      <c r="F81" s="42" t="s">
        <v>381</v>
      </c>
      <c r="G81" s="24">
        <f>HYPERLINK(Planilha2!Y81,Planilha2!X81)</f>
        <v>18107</v>
      </c>
      <c r="H81" s="43">
        <v>45208</v>
      </c>
      <c r="I81" s="43">
        <v>45210</v>
      </c>
      <c r="J81" s="3" t="s">
        <v>11</v>
      </c>
      <c r="K81" s="41">
        <f>Planilha2!K81</f>
        <v>142996</v>
      </c>
    </row>
    <row r="82" spans="2:11" ht="25.5" customHeight="1" x14ac:dyDescent="0.25">
      <c r="B82" s="3" t="s">
        <v>70</v>
      </c>
      <c r="C82" s="42">
        <v>79</v>
      </c>
      <c r="D82" s="44" t="s">
        <v>39</v>
      </c>
      <c r="E82" s="42" t="s">
        <v>40</v>
      </c>
      <c r="F82" s="42" t="s">
        <v>376</v>
      </c>
      <c r="G82" s="24">
        <f>HYPERLINK(Planilha2!Y82,Planilha2!X82)</f>
        <v>370</v>
      </c>
      <c r="H82" s="43">
        <v>45238</v>
      </c>
      <c r="I82" s="43">
        <v>45240</v>
      </c>
      <c r="J82" s="3" t="s">
        <v>11</v>
      </c>
      <c r="K82" s="41">
        <f>Planilha2!K82</f>
        <v>147.05000000000001</v>
      </c>
    </row>
    <row r="83" spans="2:11" ht="20.100000000000001" customHeight="1" x14ac:dyDescent="0.25">
      <c r="B83" s="40" t="s">
        <v>56</v>
      </c>
      <c r="C83" s="39"/>
      <c r="D83" s="27" t="s">
        <v>57</v>
      </c>
      <c r="E83" s="28"/>
      <c r="F83" s="28"/>
      <c r="G83" s="28"/>
      <c r="H83" s="28"/>
      <c r="I83" s="28"/>
      <c r="J83" s="28"/>
      <c r="K83" s="28"/>
    </row>
    <row r="84" spans="2:11" ht="20.100000000000001" customHeight="1" x14ac:dyDescent="0.25">
      <c r="B84" s="25" t="s">
        <v>58</v>
      </c>
      <c r="C84" s="26"/>
      <c r="D84" s="29">
        <v>45250</v>
      </c>
      <c r="E84" s="30"/>
      <c r="F84" s="30"/>
      <c r="G84" s="30"/>
      <c r="H84" s="30"/>
      <c r="I84" s="30"/>
      <c r="J84" s="30"/>
      <c r="K84" s="30"/>
    </row>
    <row r="85" spans="2:11" ht="24" customHeight="1" x14ac:dyDescent="0.25"/>
    <row r="95" spans="2:11" x14ac:dyDescent="0.25">
      <c r="H95" s="4"/>
    </row>
  </sheetData>
  <sortState ref="B4:K38">
    <sortCondition ref="H4"/>
  </sortState>
  <mergeCells count="5">
    <mergeCell ref="B83:C83"/>
    <mergeCell ref="B84:C84"/>
    <mergeCell ref="D83:K83"/>
    <mergeCell ref="D84:K84"/>
    <mergeCell ref="B1:K2"/>
  </mergeCells>
  <printOptions horizontalCentered="1" verticalCentered="1"/>
  <pageMargins left="0" right="0" top="0.74803149606299213" bottom="0.74803149606299213" header="0.31496062992125984" footer="0.31496062992125984"/>
  <pageSetup paperSize="9" scale="34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fornecimento_de_bens__2023-08.html"/>
    <webPublishItem id="15329" divId="mpmg__realizacao_de_obras__2023-05 (2)_15329" sourceType="printArea" destinationFile="C:\Users\acsantos.plansul\Downloads\mpmg__fornecimento_de_bens__2023-09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6"/>
  <sheetViews>
    <sheetView topLeftCell="AA1" workbookViewId="0">
      <selection activeCell="AG17" sqref="AG17"/>
    </sheetView>
  </sheetViews>
  <sheetFormatPr defaultRowHeight="15" x14ac:dyDescent="0.25"/>
  <cols>
    <col min="1" max="1" width="0" hidden="1" customWidth="1"/>
    <col min="2" max="2" width="11.42578125" hidden="1" customWidth="1"/>
    <col min="3" max="3" width="25.28515625" hidden="1" customWidth="1"/>
    <col min="4" max="4" width="28.28515625" hidden="1" customWidth="1"/>
    <col min="5" max="5" width="18" hidden="1" customWidth="1"/>
    <col min="6" max="6" width="30.85546875" hidden="1" customWidth="1"/>
    <col min="7" max="7" width="9.28515625" hidden="1" customWidth="1"/>
    <col min="8" max="8" width="12" hidden="1" customWidth="1"/>
    <col min="9" max="9" width="10.85546875" hidden="1" customWidth="1"/>
    <col min="10" max="10" width="28.28515625" hidden="1" customWidth="1"/>
    <col min="11" max="11" width="16.140625" hidden="1" customWidth="1"/>
    <col min="12" max="14" width="9.140625" hidden="1" customWidth="1"/>
    <col min="15" max="15" width="22.140625" hidden="1" customWidth="1"/>
    <col min="16" max="16" width="14.140625" hidden="1" customWidth="1"/>
    <col min="17" max="17" width="58" hidden="1" customWidth="1"/>
    <col min="18" max="18" width="57" hidden="1" customWidth="1"/>
    <col min="19" max="19" width="20" hidden="1" customWidth="1"/>
    <col min="20" max="22" width="9.140625" hidden="1" customWidth="1"/>
    <col min="23" max="23" width="25" hidden="1" customWidth="1"/>
    <col min="24" max="24" width="8" hidden="1" customWidth="1"/>
    <col min="25" max="25" width="148.85546875" hidden="1" customWidth="1"/>
    <col min="26" max="26" width="0" hidden="1" customWidth="1"/>
  </cols>
  <sheetData>
    <row r="2" spans="2:25" x14ac:dyDescent="0.25">
      <c r="L2" s="37" t="s">
        <v>59</v>
      </c>
      <c r="M2" s="37"/>
      <c r="N2" s="37"/>
      <c r="O2" s="37"/>
      <c r="P2" s="37"/>
    </row>
    <row r="3" spans="2:25" x14ac:dyDescent="0.25">
      <c r="B3" s="33" t="s">
        <v>1</v>
      </c>
      <c r="C3" s="33" t="s">
        <v>60</v>
      </c>
      <c r="D3" s="33" t="s">
        <v>61</v>
      </c>
      <c r="E3" s="33" t="s">
        <v>4</v>
      </c>
      <c r="F3" s="33" t="s">
        <v>62</v>
      </c>
      <c r="G3" s="33" t="s">
        <v>63</v>
      </c>
      <c r="H3" s="33" t="s">
        <v>64</v>
      </c>
      <c r="I3" s="33" t="s">
        <v>65</v>
      </c>
      <c r="J3" s="33" t="s">
        <v>66</v>
      </c>
      <c r="K3" s="33" t="s">
        <v>10</v>
      </c>
      <c r="L3" s="34"/>
      <c r="M3" s="34" t="s">
        <v>67</v>
      </c>
      <c r="N3" s="34"/>
      <c r="O3" s="34"/>
      <c r="P3" s="34" t="s">
        <v>68</v>
      </c>
      <c r="Q3" s="35"/>
      <c r="R3" s="35"/>
      <c r="S3" s="35"/>
      <c r="T3" s="35"/>
      <c r="U3" s="35"/>
      <c r="V3" s="35"/>
      <c r="W3" s="35"/>
      <c r="X3" s="36" t="s">
        <v>69</v>
      </c>
      <c r="Y3" s="36"/>
    </row>
    <row r="4" spans="2:25" x14ac:dyDescent="0.25">
      <c r="B4" s="9" t="s">
        <v>70</v>
      </c>
      <c r="C4" s="10" t="s">
        <v>71</v>
      </c>
      <c r="D4" s="11" t="s">
        <v>16</v>
      </c>
      <c r="E4" s="12" t="s">
        <v>17</v>
      </c>
      <c r="F4" s="12" t="s">
        <v>72</v>
      </c>
      <c r="G4" s="12">
        <v>2191</v>
      </c>
      <c r="H4" s="13">
        <f>WORKDAY(I4,-2)</f>
        <v>45182</v>
      </c>
      <c r="I4" s="7">
        <v>45184</v>
      </c>
      <c r="J4" s="12" t="s">
        <v>73</v>
      </c>
      <c r="K4" s="14">
        <v>283.85000000000002</v>
      </c>
      <c r="L4" s="15" t="s">
        <v>74</v>
      </c>
      <c r="M4" s="15">
        <f>G4</f>
        <v>2191</v>
      </c>
      <c r="N4" s="16" t="s">
        <v>75</v>
      </c>
      <c r="O4" s="9" t="s">
        <v>76</v>
      </c>
      <c r="P4" s="9" t="str">
        <f>J4</f>
        <v>PC030-23</v>
      </c>
      <c r="Q4" s="6" t="str">
        <f>CONCATENATE(L4,M4,N4,O4,P4,)</f>
        <v>mpmg_nota_fiscal_2191-2023_unid_1091_contrato_PC030-23</v>
      </c>
      <c r="R4" s="8" t="s">
        <v>77</v>
      </c>
      <c r="S4" s="8" t="s">
        <v>78</v>
      </c>
      <c r="T4" s="17" t="s">
        <v>294</v>
      </c>
      <c r="U4" s="8" t="str">
        <f>R4</f>
        <v>mpmg_nota_fiscal_2191-2023_unid_1091_contrato_PC030-23</v>
      </c>
      <c r="V4" s="8" t="s">
        <v>79</v>
      </c>
      <c r="W4" s="8" t="str">
        <f>CONCATENATE(S4,T4,U4,V4)</f>
        <v>https://transparencia.mpmg.mp.br/download/notas_fiscais/fornecimento_de_bens/2023/09/mpmg_nota_fiscal_2191-2023_unid_1091_contrato_PC030-23.pdf</v>
      </c>
      <c r="X4" s="8">
        <v>2191</v>
      </c>
      <c r="Y4" s="18" t="s">
        <v>295</v>
      </c>
    </row>
    <row r="5" spans="2:25" x14ac:dyDescent="0.25">
      <c r="B5" s="9" t="s">
        <v>70</v>
      </c>
      <c r="C5" s="19" t="s">
        <v>80</v>
      </c>
      <c r="D5" s="20" t="s">
        <v>16</v>
      </c>
      <c r="E5" s="21" t="s">
        <v>17</v>
      </c>
      <c r="F5" s="21" t="s">
        <v>72</v>
      </c>
      <c r="G5" s="21">
        <v>2192</v>
      </c>
      <c r="H5" s="13">
        <f>WORKDAY(I5,-2)</f>
        <v>45182</v>
      </c>
      <c r="I5" s="5">
        <v>45184</v>
      </c>
      <c r="J5" s="21" t="s">
        <v>81</v>
      </c>
      <c r="K5" s="22">
        <v>1517.45</v>
      </c>
      <c r="L5" s="15" t="s">
        <v>74</v>
      </c>
      <c r="M5" s="15">
        <f>G5</f>
        <v>2192</v>
      </c>
      <c r="N5" s="16" t="s">
        <v>75</v>
      </c>
      <c r="O5" s="9" t="s">
        <v>76</v>
      </c>
      <c r="P5" s="9" t="str">
        <f>J5</f>
        <v>PC010-23</v>
      </c>
      <c r="Q5" s="6" t="str">
        <f>CONCATENATE(L5,M5,N5,O5,P5,)</f>
        <v>mpmg_nota_fiscal_2192-2023_unid_1091_contrato_PC010-23</v>
      </c>
      <c r="R5" s="8" t="s">
        <v>82</v>
      </c>
      <c r="S5" s="8" t="s">
        <v>78</v>
      </c>
      <c r="T5" s="17" t="s">
        <v>294</v>
      </c>
      <c r="U5" s="8" t="str">
        <f t="shared" ref="U5:U68" si="0">R5</f>
        <v>mpmg_nota_fiscal_2192-2023_unid_1091_contrato_PC010-23</v>
      </c>
      <c r="V5" s="8" t="s">
        <v>79</v>
      </c>
      <c r="W5" s="8" t="str">
        <f t="shared" ref="W5:W68" si="1">CONCATENATE(S5,T5,U5,V5)</f>
        <v>https://transparencia.mpmg.mp.br/download/notas_fiscais/fornecimento_de_bens/2023/09/mpmg_nota_fiscal_2192-2023_unid_1091_contrato_PC010-23.pdf</v>
      </c>
      <c r="X5" s="8">
        <v>2192</v>
      </c>
      <c r="Y5" s="18" t="s">
        <v>296</v>
      </c>
    </row>
    <row r="6" spans="2:25" x14ac:dyDescent="0.25">
      <c r="B6" s="9" t="s">
        <v>70</v>
      </c>
      <c r="C6" s="19" t="s">
        <v>83</v>
      </c>
      <c r="D6" s="20" t="s">
        <v>84</v>
      </c>
      <c r="E6" s="21" t="s">
        <v>85</v>
      </c>
      <c r="F6" s="21" t="s">
        <v>86</v>
      </c>
      <c r="G6" s="21">
        <v>3401</v>
      </c>
      <c r="H6" s="13">
        <f>WORKDAY(I6,-2)</f>
        <v>45182</v>
      </c>
      <c r="I6" s="5">
        <v>45184</v>
      </c>
      <c r="J6" s="21" t="s">
        <v>87</v>
      </c>
      <c r="K6" s="22">
        <v>80275</v>
      </c>
      <c r="L6" s="15" t="s">
        <v>74</v>
      </c>
      <c r="M6" s="15">
        <f>G6</f>
        <v>3401</v>
      </c>
      <c r="N6" s="16" t="s">
        <v>75</v>
      </c>
      <c r="O6" s="9" t="s">
        <v>76</v>
      </c>
      <c r="P6" s="9" t="str">
        <f>J6</f>
        <v>PC201-23</v>
      </c>
      <c r="Q6" s="6" t="str">
        <f>CONCATENATE(L6,M6,N6,O6,P6,)</f>
        <v>mpmg_nota_fiscal_3401-2023_unid_1091_contrato_PC201-23</v>
      </c>
      <c r="R6" s="8" t="s">
        <v>88</v>
      </c>
      <c r="S6" s="8" t="s">
        <v>78</v>
      </c>
      <c r="T6" s="17" t="s">
        <v>294</v>
      </c>
      <c r="U6" s="8" t="str">
        <f t="shared" si="0"/>
        <v>mpmg_nota_fiscal_3401-2023_unid_1091_contrato_PC201-23</v>
      </c>
      <c r="V6" s="8" t="s">
        <v>79</v>
      </c>
      <c r="W6" s="8" t="str">
        <f t="shared" si="1"/>
        <v>https://transparencia.mpmg.mp.br/download/notas_fiscais/fornecimento_de_bens/2023/09/mpmg_nota_fiscal_3401-2023_unid_1091_contrato_PC201-23.pdf</v>
      </c>
      <c r="X6" s="8">
        <v>3401</v>
      </c>
      <c r="Y6" s="18" t="s">
        <v>297</v>
      </c>
    </row>
    <row r="7" spans="2:25" x14ac:dyDescent="0.25">
      <c r="B7" s="9" t="s">
        <v>70</v>
      </c>
      <c r="C7" s="19" t="s">
        <v>92</v>
      </c>
      <c r="D7" s="20" t="s">
        <v>22</v>
      </c>
      <c r="E7" s="21" t="s">
        <v>23</v>
      </c>
      <c r="F7" s="21" t="s">
        <v>24</v>
      </c>
      <c r="G7" s="21">
        <v>10449</v>
      </c>
      <c r="H7" s="13">
        <f>WORKDAY(I7,-2)</f>
        <v>45182</v>
      </c>
      <c r="I7" s="5">
        <v>45184</v>
      </c>
      <c r="J7" s="21" t="s">
        <v>93</v>
      </c>
      <c r="K7" s="22">
        <v>1454.23</v>
      </c>
      <c r="L7" s="15" t="s">
        <v>74</v>
      </c>
      <c r="M7" s="15">
        <f>G7</f>
        <v>10449</v>
      </c>
      <c r="N7" s="16" t="s">
        <v>75</v>
      </c>
      <c r="O7" s="9" t="s">
        <v>76</v>
      </c>
      <c r="P7" s="9" t="str">
        <f>J7</f>
        <v>024-23</v>
      </c>
      <c r="Q7" s="6" t="str">
        <f>CONCATENATE(L7,M7,N7,O7,P7,)</f>
        <v>mpmg_nota_fiscal_10449-2023_unid_1091_contrato_024-23</v>
      </c>
      <c r="R7" s="8" t="s">
        <v>94</v>
      </c>
      <c r="S7" s="8" t="s">
        <v>78</v>
      </c>
      <c r="T7" s="17" t="s">
        <v>294</v>
      </c>
      <c r="U7" s="8" t="str">
        <f t="shared" si="0"/>
        <v>mpmg_nota_fiscal_10449-2023_unid_1091_contrato_024-23</v>
      </c>
      <c r="V7" s="8" t="s">
        <v>79</v>
      </c>
      <c r="W7" s="8" t="str">
        <f t="shared" si="1"/>
        <v>https://transparencia.mpmg.mp.br/download/notas_fiscais/fornecimento_de_bens/2023/09/mpmg_nota_fiscal_10449-2023_unid_1091_contrato_024-23.pdf</v>
      </c>
      <c r="X7" s="8">
        <v>10449</v>
      </c>
      <c r="Y7" s="18" t="s">
        <v>298</v>
      </c>
    </row>
    <row r="8" spans="2:25" x14ac:dyDescent="0.25">
      <c r="B8" s="9" t="s">
        <v>70</v>
      </c>
      <c r="C8" s="19" t="s">
        <v>172</v>
      </c>
      <c r="D8" s="20" t="s">
        <v>53</v>
      </c>
      <c r="E8" s="21" t="s">
        <v>54</v>
      </c>
      <c r="F8" s="21" t="s">
        <v>55</v>
      </c>
      <c r="G8" s="21">
        <v>1923</v>
      </c>
      <c r="H8" s="13">
        <f>WORKDAY(I8,-2)</f>
        <v>45183</v>
      </c>
      <c r="I8" s="5">
        <v>45187</v>
      </c>
      <c r="J8" s="21" t="s">
        <v>173</v>
      </c>
      <c r="K8" s="22">
        <v>547.59</v>
      </c>
      <c r="L8" s="15" t="s">
        <v>74</v>
      </c>
      <c r="M8" s="15">
        <f>G8</f>
        <v>1923</v>
      </c>
      <c r="N8" s="16" t="s">
        <v>75</v>
      </c>
      <c r="O8" s="9" t="s">
        <v>76</v>
      </c>
      <c r="P8" s="9" t="str">
        <f>J8</f>
        <v>098-21</v>
      </c>
      <c r="Q8" s="6" t="str">
        <f>CONCATENATE(L8,M8,N8,O8,P8,)</f>
        <v>mpmg_nota_fiscal_1923-2023_unid_1091_contrato_098-21</v>
      </c>
      <c r="R8" s="8" t="s">
        <v>174</v>
      </c>
      <c r="S8" s="8" t="s">
        <v>78</v>
      </c>
      <c r="T8" s="17" t="s">
        <v>294</v>
      </c>
      <c r="U8" s="8" t="str">
        <f t="shared" si="0"/>
        <v>mpmg_nota_fiscal_1923-2023_unid_1091_contrato_098-21</v>
      </c>
      <c r="V8" s="8" t="s">
        <v>79</v>
      </c>
      <c r="W8" s="8" t="str">
        <f t="shared" si="1"/>
        <v>https://transparencia.mpmg.mp.br/download/notas_fiscais/fornecimento_de_bens/2023/09/mpmg_nota_fiscal_1923-2023_unid_1091_contrato_098-21.pdf</v>
      </c>
      <c r="X8" s="8">
        <v>1923</v>
      </c>
      <c r="Y8" s="18" t="s">
        <v>299</v>
      </c>
    </row>
    <row r="9" spans="2:25" x14ac:dyDescent="0.25">
      <c r="B9" s="9" t="s">
        <v>70</v>
      </c>
      <c r="C9" s="19" t="s">
        <v>89</v>
      </c>
      <c r="D9" s="20" t="s">
        <v>43</v>
      </c>
      <c r="E9" s="21" t="s">
        <v>21</v>
      </c>
      <c r="F9" s="21" t="s">
        <v>90</v>
      </c>
      <c r="G9" s="21">
        <v>1013</v>
      </c>
      <c r="H9" s="13">
        <f>WORKDAY(I9,-2)</f>
        <v>45184</v>
      </c>
      <c r="I9" s="5">
        <v>45188</v>
      </c>
      <c r="J9" s="21" t="s">
        <v>73</v>
      </c>
      <c r="K9" s="22">
        <v>8418.4</v>
      </c>
      <c r="L9" s="15" t="s">
        <v>74</v>
      </c>
      <c r="M9" s="15">
        <f>G9</f>
        <v>1013</v>
      </c>
      <c r="N9" s="16" t="s">
        <v>75</v>
      </c>
      <c r="O9" s="9" t="s">
        <v>76</v>
      </c>
      <c r="P9" s="9" t="str">
        <f>J9</f>
        <v>PC030-23</v>
      </c>
      <c r="Q9" s="6" t="str">
        <f>CONCATENATE(L9,M9,N9,O9,P9,)</f>
        <v>mpmg_nota_fiscal_1013-2023_unid_1091_contrato_PC030-23</v>
      </c>
      <c r="R9" s="8" t="s">
        <v>91</v>
      </c>
      <c r="S9" s="8" t="s">
        <v>78</v>
      </c>
      <c r="T9" s="17" t="s">
        <v>294</v>
      </c>
      <c r="U9" s="8" t="str">
        <f t="shared" si="0"/>
        <v>mpmg_nota_fiscal_1013-2023_unid_1091_contrato_PC030-23</v>
      </c>
      <c r="V9" s="8" t="s">
        <v>79</v>
      </c>
      <c r="W9" s="8" t="str">
        <f t="shared" si="1"/>
        <v>https://transparencia.mpmg.mp.br/download/notas_fiscais/fornecimento_de_bens/2023/09/mpmg_nota_fiscal_1013-2023_unid_1091_contrato_PC030-23.pdf</v>
      </c>
      <c r="X9" s="8">
        <v>1013</v>
      </c>
      <c r="Y9" s="18" t="s">
        <v>300</v>
      </c>
    </row>
    <row r="10" spans="2:25" x14ac:dyDescent="0.25">
      <c r="B10" s="9" t="s">
        <v>70</v>
      </c>
      <c r="C10" s="19" t="s">
        <v>95</v>
      </c>
      <c r="D10" s="20" t="s">
        <v>48</v>
      </c>
      <c r="E10" s="21" t="s">
        <v>49</v>
      </c>
      <c r="F10" s="21" t="s">
        <v>96</v>
      </c>
      <c r="G10" s="21">
        <v>44</v>
      </c>
      <c r="H10" s="13">
        <f>WORKDAY(I10,-2)</f>
        <v>45184</v>
      </c>
      <c r="I10" s="5">
        <v>45188</v>
      </c>
      <c r="J10" s="21" t="s">
        <v>97</v>
      </c>
      <c r="K10" s="22">
        <v>2328.2600000000002</v>
      </c>
      <c r="L10" s="15" t="s">
        <v>74</v>
      </c>
      <c r="M10" s="15">
        <f>G10</f>
        <v>44</v>
      </c>
      <c r="N10" s="16" t="s">
        <v>75</v>
      </c>
      <c r="O10" s="9" t="s">
        <v>76</v>
      </c>
      <c r="P10" s="9" t="str">
        <f>J10</f>
        <v>PC385-22</v>
      </c>
      <c r="Q10" s="6" t="str">
        <f>CONCATENATE(L10,M10,N10,O10,P10,)</f>
        <v>mpmg_nota_fiscal_44-2023_unid_1091_contrato_PC385-22</v>
      </c>
      <c r="R10" s="8" t="s">
        <v>98</v>
      </c>
      <c r="S10" s="8" t="s">
        <v>78</v>
      </c>
      <c r="T10" s="17" t="s">
        <v>294</v>
      </c>
      <c r="U10" s="8" t="str">
        <f t="shared" si="0"/>
        <v>mpmg_nota_fiscal_44-2023_unid_1091_contrato_PC385-22</v>
      </c>
      <c r="V10" s="8" t="s">
        <v>79</v>
      </c>
      <c r="W10" s="8" t="str">
        <f t="shared" si="1"/>
        <v>https://transparencia.mpmg.mp.br/download/notas_fiscais/fornecimento_de_bens/2023/09/mpmg_nota_fiscal_44-2023_unid_1091_contrato_PC385-22.pdf</v>
      </c>
      <c r="X10" s="8">
        <v>44</v>
      </c>
      <c r="Y10" s="18" t="s">
        <v>301</v>
      </c>
    </row>
    <row r="11" spans="2:25" x14ac:dyDescent="0.25">
      <c r="B11" s="9" t="s">
        <v>70</v>
      </c>
      <c r="C11" s="19" t="s">
        <v>99</v>
      </c>
      <c r="D11" s="20" t="s">
        <v>48</v>
      </c>
      <c r="E11" s="21" t="s">
        <v>49</v>
      </c>
      <c r="F11" s="21" t="s">
        <v>96</v>
      </c>
      <c r="G11" s="21">
        <v>45</v>
      </c>
      <c r="H11" s="13">
        <f>WORKDAY(I11,-2)</f>
        <v>45184</v>
      </c>
      <c r="I11" s="5">
        <v>45188</v>
      </c>
      <c r="J11" s="21" t="s">
        <v>97</v>
      </c>
      <c r="K11" s="22">
        <v>2506.7399999999998</v>
      </c>
      <c r="L11" s="15" t="s">
        <v>74</v>
      </c>
      <c r="M11" s="15">
        <f>G11</f>
        <v>45</v>
      </c>
      <c r="N11" s="16" t="s">
        <v>75</v>
      </c>
      <c r="O11" s="9" t="s">
        <v>76</v>
      </c>
      <c r="P11" s="9" t="str">
        <f>J11</f>
        <v>PC385-22</v>
      </c>
      <c r="Q11" s="6" t="str">
        <f>CONCATENATE(L11,M11,N11,O11,P11,)</f>
        <v>mpmg_nota_fiscal_45-2023_unid_1091_contrato_PC385-22</v>
      </c>
      <c r="R11" s="8" t="s">
        <v>100</v>
      </c>
      <c r="S11" s="8" t="s">
        <v>78</v>
      </c>
      <c r="T11" s="17" t="s">
        <v>294</v>
      </c>
      <c r="U11" s="8" t="str">
        <f t="shared" si="0"/>
        <v>mpmg_nota_fiscal_45-2023_unid_1091_contrato_PC385-22</v>
      </c>
      <c r="V11" s="8" t="s">
        <v>79</v>
      </c>
      <c r="W11" s="8" t="str">
        <f t="shared" si="1"/>
        <v>https://transparencia.mpmg.mp.br/download/notas_fiscais/fornecimento_de_bens/2023/09/mpmg_nota_fiscal_45-2023_unid_1091_contrato_PC385-22.pdf</v>
      </c>
      <c r="X11" s="8">
        <v>45</v>
      </c>
      <c r="Y11" s="18" t="s">
        <v>302</v>
      </c>
    </row>
    <row r="12" spans="2:25" x14ac:dyDescent="0.25">
      <c r="B12" s="9" t="s">
        <v>70</v>
      </c>
      <c r="C12" s="19" t="s">
        <v>101</v>
      </c>
      <c r="D12" s="20" t="s">
        <v>48</v>
      </c>
      <c r="E12" s="21" t="s">
        <v>49</v>
      </c>
      <c r="F12" s="21" t="s">
        <v>96</v>
      </c>
      <c r="G12" s="21">
        <v>43</v>
      </c>
      <c r="H12" s="13">
        <f>WORKDAY(I12,-2)</f>
        <v>45184</v>
      </c>
      <c r="I12" s="5">
        <v>45188</v>
      </c>
      <c r="J12" s="21" t="s">
        <v>97</v>
      </c>
      <c r="K12" s="22">
        <v>1915.46</v>
      </c>
      <c r="L12" s="15" t="s">
        <v>74</v>
      </c>
      <c r="M12" s="15">
        <f>G12</f>
        <v>43</v>
      </c>
      <c r="N12" s="16" t="s">
        <v>75</v>
      </c>
      <c r="O12" s="9" t="s">
        <v>76</v>
      </c>
      <c r="P12" s="9" t="str">
        <f>J12</f>
        <v>PC385-22</v>
      </c>
      <c r="Q12" s="6" t="str">
        <f>CONCATENATE(L12,M12,N12,O12,P12,)</f>
        <v>mpmg_nota_fiscal_43-2023_unid_1091_contrato_PC385-22</v>
      </c>
      <c r="R12" s="8" t="s">
        <v>102</v>
      </c>
      <c r="S12" s="8" t="s">
        <v>78</v>
      </c>
      <c r="T12" s="17" t="s">
        <v>294</v>
      </c>
      <c r="U12" s="8" t="str">
        <f t="shared" si="0"/>
        <v>mpmg_nota_fiscal_43-2023_unid_1091_contrato_PC385-22</v>
      </c>
      <c r="V12" s="8" t="s">
        <v>79</v>
      </c>
      <c r="W12" s="8" t="str">
        <f t="shared" si="1"/>
        <v>https://transparencia.mpmg.mp.br/download/notas_fiscais/fornecimento_de_bens/2023/09/mpmg_nota_fiscal_43-2023_unid_1091_contrato_PC385-22.pdf</v>
      </c>
      <c r="X12" s="8">
        <v>43</v>
      </c>
      <c r="Y12" s="18" t="s">
        <v>303</v>
      </c>
    </row>
    <row r="13" spans="2:25" x14ac:dyDescent="0.25">
      <c r="B13" s="9" t="s">
        <v>70</v>
      </c>
      <c r="C13" s="19" t="s">
        <v>103</v>
      </c>
      <c r="D13" s="20" t="s">
        <v>48</v>
      </c>
      <c r="E13" s="21" t="s">
        <v>49</v>
      </c>
      <c r="F13" s="21" t="s">
        <v>96</v>
      </c>
      <c r="G13" s="21">
        <v>42</v>
      </c>
      <c r="H13" s="13">
        <f>WORKDAY(I13,-2)</f>
        <v>45184</v>
      </c>
      <c r="I13" s="5">
        <v>45188</v>
      </c>
      <c r="J13" s="21" t="s">
        <v>97</v>
      </c>
      <c r="K13" s="22">
        <v>25507.79</v>
      </c>
      <c r="L13" s="15" t="s">
        <v>74</v>
      </c>
      <c r="M13" s="15">
        <f>G13</f>
        <v>42</v>
      </c>
      <c r="N13" s="16" t="s">
        <v>75</v>
      </c>
      <c r="O13" s="9" t="s">
        <v>76</v>
      </c>
      <c r="P13" s="9" t="str">
        <f>J13</f>
        <v>PC385-22</v>
      </c>
      <c r="Q13" s="6" t="str">
        <f>CONCATENATE(L13,M13,N13,O13,P13,)</f>
        <v>mpmg_nota_fiscal_42-2023_unid_1091_contrato_PC385-22</v>
      </c>
      <c r="R13" s="8" t="s">
        <v>104</v>
      </c>
      <c r="S13" s="8" t="s">
        <v>78</v>
      </c>
      <c r="T13" s="17" t="s">
        <v>294</v>
      </c>
      <c r="U13" s="8" t="str">
        <f t="shared" si="0"/>
        <v>mpmg_nota_fiscal_42-2023_unid_1091_contrato_PC385-22</v>
      </c>
      <c r="V13" s="8" t="s">
        <v>79</v>
      </c>
      <c r="W13" s="8" t="str">
        <f t="shared" si="1"/>
        <v>https://transparencia.mpmg.mp.br/download/notas_fiscais/fornecimento_de_bens/2023/09/mpmg_nota_fiscal_42-2023_unid_1091_contrato_PC385-22.pdf</v>
      </c>
      <c r="X13" s="8">
        <v>42</v>
      </c>
      <c r="Y13" s="18" t="s">
        <v>304</v>
      </c>
    </row>
    <row r="14" spans="2:25" x14ac:dyDescent="0.25">
      <c r="B14" s="9" t="s">
        <v>70</v>
      </c>
      <c r="C14" s="19" t="s">
        <v>105</v>
      </c>
      <c r="D14" s="20" t="s">
        <v>48</v>
      </c>
      <c r="E14" s="21" t="s">
        <v>49</v>
      </c>
      <c r="F14" s="21" t="s">
        <v>96</v>
      </c>
      <c r="G14" s="21">
        <v>48</v>
      </c>
      <c r="H14" s="13">
        <f>WORKDAY(I14,-2)</f>
        <v>45184</v>
      </c>
      <c r="I14" s="5">
        <v>45188</v>
      </c>
      <c r="J14" s="21" t="s">
        <v>97</v>
      </c>
      <c r="K14" s="22">
        <v>20870.009999999998</v>
      </c>
      <c r="L14" s="15" t="s">
        <v>74</v>
      </c>
      <c r="M14" s="15">
        <f>G14</f>
        <v>48</v>
      </c>
      <c r="N14" s="16" t="s">
        <v>75</v>
      </c>
      <c r="O14" s="9" t="s">
        <v>76</v>
      </c>
      <c r="P14" s="9" t="str">
        <f>J14</f>
        <v>PC385-22</v>
      </c>
      <c r="Q14" s="6" t="str">
        <f>CONCATENATE(L14,M14,N14,O14,P14,)</f>
        <v>mpmg_nota_fiscal_48-2023_unid_1091_contrato_PC385-22</v>
      </c>
      <c r="R14" s="8" t="s">
        <v>106</v>
      </c>
      <c r="S14" s="8" t="s">
        <v>78</v>
      </c>
      <c r="T14" s="17" t="s">
        <v>294</v>
      </c>
      <c r="U14" s="8" t="str">
        <f t="shared" si="0"/>
        <v>mpmg_nota_fiscal_48-2023_unid_1091_contrato_PC385-22</v>
      </c>
      <c r="V14" s="8" t="s">
        <v>79</v>
      </c>
      <c r="W14" s="8" t="str">
        <f t="shared" si="1"/>
        <v>https://transparencia.mpmg.mp.br/download/notas_fiscais/fornecimento_de_bens/2023/09/mpmg_nota_fiscal_48-2023_unid_1091_contrato_PC385-22.pdf</v>
      </c>
      <c r="X14" s="8">
        <v>48</v>
      </c>
      <c r="Y14" s="18" t="s">
        <v>305</v>
      </c>
    </row>
    <row r="15" spans="2:25" x14ac:dyDescent="0.25">
      <c r="B15" s="9" t="s">
        <v>70</v>
      </c>
      <c r="C15" s="19" t="s">
        <v>107</v>
      </c>
      <c r="D15" s="20" t="s">
        <v>48</v>
      </c>
      <c r="E15" s="21" t="s">
        <v>49</v>
      </c>
      <c r="F15" s="21" t="s">
        <v>96</v>
      </c>
      <c r="G15" s="21">
        <v>47</v>
      </c>
      <c r="H15" s="13">
        <f>WORKDAY(I15,-2)</f>
        <v>45184</v>
      </c>
      <c r="I15" s="5">
        <v>45188</v>
      </c>
      <c r="J15" s="21" t="s">
        <v>97</v>
      </c>
      <c r="K15" s="22">
        <v>4556.8500000000004</v>
      </c>
      <c r="L15" s="15" t="s">
        <v>74</v>
      </c>
      <c r="M15" s="15">
        <f>G15</f>
        <v>47</v>
      </c>
      <c r="N15" s="16" t="s">
        <v>75</v>
      </c>
      <c r="O15" s="9" t="s">
        <v>76</v>
      </c>
      <c r="P15" s="9" t="str">
        <f>J15</f>
        <v>PC385-22</v>
      </c>
      <c r="Q15" s="6" t="str">
        <f>CONCATENATE(L15,M15,N15,O15,P15,)</f>
        <v>mpmg_nota_fiscal_47-2023_unid_1091_contrato_PC385-22</v>
      </c>
      <c r="R15" s="8" t="s">
        <v>108</v>
      </c>
      <c r="S15" s="8" t="s">
        <v>78</v>
      </c>
      <c r="T15" s="17" t="s">
        <v>294</v>
      </c>
      <c r="U15" s="8" t="str">
        <f t="shared" si="0"/>
        <v>mpmg_nota_fiscal_47-2023_unid_1091_contrato_PC385-22</v>
      </c>
      <c r="V15" s="8" t="s">
        <v>79</v>
      </c>
      <c r="W15" s="8" t="str">
        <f t="shared" si="1"/>
        <v>https://transparencia.mpmg.mp.br/download/notas_fiscais/fornecimento_de_bens/2023/09/mpmg_nota_fiscal_47-2023_unid_1091_contrato_PC385-22.pdf</v>
      </c>
      <c r="X15" s="8">
        <v>47</v>
      </c>
      <c r="Y15" s="18" t="s">
        <v>306</v>
      </c>
    </row>
    <row r="16" spans="2:25" x14ac:dyDescent="0.25">
      <c r="B16" s="9" t="s">
        <v>70</v>
      </c>
      <c r="C16" s="19" t="s">
        <v>109</v>
      </c>
      <c r="D16" s="20" t="s">
        <v>18</v>
      </c>
      <c r="E16" s="21" t="s">
        <v>19</v>
      </c>
      <c r="F16" s="21" t="s">
        <v>15</v>
      </c>
      <c r="G16" s="21">
        <v>2042</v>
      </c>
      <c r="H16" s="13">
        <f>WORKDAY(I16,-2)</f>
        <v>45184</v>
      </c>
      <c r="I16" s="5">
        <v>45188</v>
      </c>
      <c r="J16" s="21" t="s">
        <v>110</v>
      </c>
      <c r="K16" s="22">
        <v>12687.7</v>
      </c>
      <c r="L16" s="15" t="s">
        <v>74</v>
      </c>
      <c r="M16" s="15">
        <f>G16</f>
        <v>2042</v>
      </c>
      <c r="N16" s="16" t="s">
        <v>75</v>
      </c>
      <c r="O16" s="9" t="s">
        <v>76</v>
      </c>
      <c r="P16" s="9" t="str">
        <f>J16</f>
        <v>PC100-23</v>
      </c>
      <c r="Q16" s="6" t="str">
        <f>CONCATENATE(L16,M16,N16,O16,P16,)</f>
        <v>mpmg_nota_fiscal_2042-2023_unid_1091_contrato_PC100-23</v>
      </c>
      <c r="R16" s="8" t="s">
        <v>111</v>
      </c>
      <c r="S16" s="8" t="s">
        <v>78</v>
      </c>
      <c r="T16" s="17" t="s">
        <v>294</v>
      </c>
      <c r="U16" s="8" t="str">
        <f t="shared" si="0"/>
        <v>mpmg_nota_fiscal_2042-2023_unid_1091_contrato_PC100-23</v>
      </c>
      <c r="V16" s="8" t="s">
        <v>79</v>
      </c>
      <c r="W16" s="8" t="str">
        <f t="shared" si="1"/>
        <v>https://transparencia.mpmg.mp.br/download/notas_fiscais/fornecimento_de_bens/2023/09/mpmg_nota_fiscal_2042-2023_unid_1091_contrato_PC100-23.pdf</v>
      </c>
      <c r="X16" s="8">
        <v>2042</v>
      </c>
      <c r="Y16" s="18" t="s">
        <v>307</v>
      </c>
    </row>
    <row r="17" spans="2:25" x14ac:dyDescent="0.25">
      <c r="B17" s="9" t="s">
        <v>70</v>
      </c>
      <c r="C17" s="19" t="s">
        <v>109</v>
      </c>
      <c r="D17" s="20" t="s">
        <v>18</v>
      </c>
      <c r="E17" s="21" t="s">
        <v>19</v>
      </c>
      <c r="F17" s="21" t="s">
        <v>15</v>
      </c>
      <c r="G17" s="21">
        <v>2049</v>
      </c>
      <c r="H17" s="13">
        <f>WORKDAY(I17,-2)</f>
        <v>45184</v>
      </c>
      <c r="I17" s="5">
        <v>45188</v>
      </c>
      <c r="J17" s="21" t="s">
        <v>110</v>
      </c>
      <c r="K17" s="22">
        <v>16740</v>
      </c>
      <c r="L17" s="15" t="s">
        <v>74</v>
      </c>
      <c r="M17" s="15">
        <f>G17</f>
        <v>2049</v>
      </c>
      <c r="N17" s="16" t="s">
        <v>75</v>
      </c>
      <c r="O17" s="9" t="s">
        <v>76</v>
      </c>
      <c r="P17" s="9" t="str">
        <f>J17</f>
        <v>PC100-23</v>
      </c>
      <c r="Q17" s="6" t="str">
        <f>CONCATENATE(L17,M17,N17,O17,P17,)</f>
        <v>mpmg_nota_fiscal_2049-2023_unid_1091_contrato_PC100-23</v>
      </c>
      <c r="R17" s="8" t="s">
        <v>112</v>
      </c>
      <c r="S17" s="8" t="s">
        <v>78</v>
      </c>
      <c r="T17" s="17" t="s">
        <v>294</v>
      </c>
      <c r="U17" s="8" t="str">
        <f t="shared" si="0"/>
        <v>mpmg_nota_fiscal_2049-2023_unid_1091_contrato_PC100-23</v>
      </c>
      <c r="V17" s="8" t="s">
        <v>79</v>
      </c>
      <c r="W17" s="8" t="str">
        <f t="shared" si="1"/>
        <v>https://transparencia.mpmg.mp.br/download/notas_fiscais/fornecimento_de_bens/2023/09/mpmg_nota_fiscal_2049-2023_unid_1091_contrato_PC100-23.pdf</v>
      </c>
      <c r="X17" s="8">
        <v>2049</v>
      </c>
      <c r="Y17" s="18" t="s">
        <v>308</v>
      </c>
    </row>
    <row r="18" spans="2:25" x14ac:dyDescent="0.25">
      <c r="B18" s="9" t="s">
        <v>70</v>
      </c>
      <c r="C18" s="19" t="s">
        <v>113</v>
      </c>
      <c r="D18" s="20" t="s">
        <v>18</v>
      </c>
      <c r="E18" s="21" t="s">
        <v>19</v>
      </c>
      <c r="F18" s="21" t="s">
        <v>15</v>
      </c>
      <c r="G18" s="21">
        <v>2021</v>
      </c>
      <c r="H18" s="13">
        <f>WORKDAY(I18,-2)</f>
        <v>45184</v>
      </c>
      <c r="I18" s="5">
        <v>45188</v>
      </c>
      <c r="J18" s="21" t="s">
        <v>110</v>
      </c>
      <c r="K18" s="22">
        <v>180</v>
      </c>
      <c r="L18" s="15" t="s">
        <v>74</v>
      </c>
      <c r="M18" s="15">
        <f>G18</f>
        <v>2021</v>
      </c>
      <c r="N18" s="16" t="s">
        <v>75</v>
      </c>
      <c r="O18" s="9" t="s">
        <v>76</v>
      </c>
      <c r="P18" s="9" t="str">
        <f>J18</f>
        <v>PC100-23</v>
      </c>
      <c r="Q18" s="6" t="str">
        <f>CONCATENATE(L18,M18,N18,O18,P18,)</f>
        <v>mpmg_nota_fiscal_2021-2023_unid_1091_contrato_PC100-23</v>
      </c>
      <c r="R18" s="8" t="s">
        <v>114</v>
      </c>
      <c r="S18" s="8" t="s">
        <v>78</v>
      </c>
      <c r="T18" s="17" t="s">
        <v>294</v>
      </c>
      <c r="U18" s="8" t="str">
        <f t="shared" si="0"/>
        <v>mpmg_nota_fiscal_2021-2023_unid_1091_contrato_PC100-23</v>
      </c>
      <c r="V18" s="8" t="s">
        <v>79</v>
      </c>
      <c r="W18" s="8" t="str">
        <f t="shared" si="1"/>
        <v>https://transparencia.mpmg.mp.br/download/notas_fiscais/fornecimento_de_bens/2023/09/mpmg_nota_fiscal_2021-2023_unid_1091_contrato_PC100-23.pdf</v>
      </c>
      <c r="X18" s="8">
        <v>2021</v>
      </c>
      <c r="Y18" s="18" t="s">
        <v>309</v>
      </c>
    </row>
    <row r="19" spans="2:25" x14ac:dyDescent="0.25">
      <c r="B19" s="9" t="s">
        <v>70</v>
      </c>
      <c r="C19" s="19" t="s">
        <v>113</v>
      </c>
      <c r="D19" s="20" t="s">
        <v>18</v>
      </c>
      <c r="E19" s="21" t="s">
        <v>19</v>
      </c>
      <c r="F19" s="21" t="s">
        <v>15</v>
      </c>
      <c r="G19" s="21">
        <v>2038</v>
      </c>
      <c r="H19" s="13">
        <f>WORKDAY(I19,-2)</f>
        <v>45184</v>
      </c>
      <c r="I19" s="5">
        <v>45188</v>
      </c>
      <c r="J19" s="21" t="s">
        <v>110</v>
      </c>
      <c r="K19" s="22">
        <v>11712</v>
      </c>
      <c r="L19" s="15" t="s">
        <v>74</v>
      </c>
      <c r="M19" s="15">
        <f>G19</f>
        <v>2038</v>
      </c>
      <c r="N19" s="16" t="s">
        <v>75</v>
      </c>
      <c r="O19" s="9" t="s">
        <v>76</v>
      </c>
      <c r="P19" s="9" t="str">
        <f>J19</f>
        <v>PC100-23</v>
      </c>
      <c r="Q19" s="6" t="str">
        <f>CONCATENATE(L19,M19,N19,O19,P19,)</f>
        <v>mpmg_nota_fiscal_2038-2023_unid_1091_contrato_PC100-23</v>
      </c>
      <c r="R19" s="8" t="s">
        <v>115</v>
      </c>
      <c r="S19" s="8" t="s">
        <v>78</v>
      </c>
      <c r="T19" s="17" t="s">
        <v>294</v>
      </c>
      <c r="U19" s="8" t="str">
        <f t="shared" si="0"/>
        <v>mpmg_nota_fiscal_2038-2023_unid_1091_contrato_PC100-23</v>
      </c>
      <c r="V19" s="8" t="s">
        <v>79</v>
      </c>
      <c r="W19" s="8" t="str">
        <f t="shared" si="1"/>
        <v>https://transparencia.mpmg.mp.br/download/notas_fiscais/fornecimento_de_bens/2023/09/mpmg_nota_fiscal_2038-2023_unid_1091_contrato_PC100-23.pdf</v>
      </c>
      <c r="X19" s="8">
        <v>2038</v>
      </c>
      <c r="Y19" s="18" t="s">
        <v>310</v>
      </c>
    </row>
    <row r="20" spans="2:25" x14ac:dyDescent="0.25">
      <c r="B20" s="9" t="s">
        <v>70</v>
      </c>
      <c r="C20" s="19" t="s">
        <v>116</v>
      </c>
      <c r="D20" s="20" t="s">
        <v>18</v>
      </c>
      <c r="E20" s="21" t="s">
        <v>19</v>
      </c>
      <c r="F20" s="21" t="s">
        <v>15</v>
      </c>
      <c r="G20" s="21">
        <v>2029</v>
      </c>
      <c r="H20" s="13">
        <f>WORKDAY(I20,-2)</f>
        <v>45184</v>
      </c>
      <c r="I20" s="5">
        <v>45188</v>
      </c>
      <c r="J20" s="21" t="s">
        <v>117</v>
      </c>
      <c r="K20" s="22">
        <v>1341.5</v>
      </c>
      <c r="L20" s="15" t="s">
        <v>74</v>
      </c>
      <c r="M20" s="15">
        <f>G20</f>
        <v>2029</v>
      </c>
      <c r="N20" s="16" t="s">
        <v>75</v>
      </c>
      <c r="O20" s="9" t="s">
        <v>76</v>
      </c>
      <c r="P20" s="9" t="str">
        <f>J20</f>
        <v>PC159-23</v>
      </c>
      <c r="Q20" s="6" t="str">
        <f>CONCATENATE(L20,M20,N20,O20,P20,)</f>
        <v>mpmg_nota_fiscal_2029-2023_unid_1091_contrato_PC159-23</v>
      </c>
      <c r="R20" s="8" t="s">
        <v>118</v>
      </c>
      <c r="S20" s="8" t="s">
        <v>78</v>
      </c>
      <c r="T20" s="17" t="s">
        <v>294</v>
      </c>
      <c r="U20" s="8" t="str">
        <f t="shared" si="0"/>
        <v>mpmg_nota_fiscal_2029-2023_unid_1091_contrato_PC159-23</v>
      </c>
      <c r="V20" s="8" t="s">
        <v>79</v>
      </c>
      <c r="W20" s="8" t="str">
        <f t="shared" si="1"/>
        <v>https://transparencia.mpmg.mp.br/download/notas_fiscais/fornecimento_de_bens/2023/09/mpmg_nota_fiscal_2029-2023_unid_1091_contrato_PC159-23.pdf</v>
      </c>
      <c r="X20" s="8">
        <v>2029</v>
      </c>
      <c r="Y20" s="18" t="s">
        <v>311</v>
      </c>
    </row>
    <row r="21" spans="2:25" x14ac:dyDescent="0.25">
      <c r="B21" s="9" t="s">
        <v>70</v>
      </c>
      <c r="C21" s="19" t="s">
        <v>116</v>
      </c>
      <c r="D21" s="20" t="s">
        <v>18</v>
      </c>
      <c r="E21" s="21" t="s">
        <v>19</v>
      </c>
      <c r="F21" s="21" t="s">
        <v>15</v>
      </c>
      <c r="G21" s="21">
        <v>2032</v>
      </c>
      <c r="H21" s="13">
        <f>WORKDAY(I21,-2)</f>
        <v>45184</v>
      </c>
      <c r="I21" s="5">
        <v>45188</v>
      </c>
      <c r="J21" s="21" t="s">
        <v>117</v>
      </c>
      <c r="K21" s="22">
        <v>14290.7</v>
      </c>
      <c r="L21" s="15" t="s">
        <v>74</v>
      </c>
      <c r="M21" s="15">
        <f>G21</f>
        <v>2032</v>
      </c>
      <c r="N21" s="16" t="s">
        <v>75</v>
      </c>
      <c r="O21" s="9" t="s">
        <v>76</v>
      </c>
      <c r="P21" s="9" t="str">
        <f>J21</f>
        <v>PC159-23</v>
      </c>
      <c r="Q21" s="6" t="str">
        <f>CONCATENATE(L21,M21,N21,O21,P21,)</f>
        <v>mpmg_nota_fiscal_2032-2023_unid_1091_contrato_PC159-23</v>
      </c>
      <c r="R21" s="8" t="s">
        <v>119</v>
      </c>
      <c r="S21" s="8" t="s">
        <v>78</v>
      </c>
      <c r="T21" s="17" t="s">
        <v>294</v>
      </c>
      <c r="U21" s="8" t="str">
        <f t="shared" si="0"/>
        <v>mpmg_nota_fiscal_2032-2023_unid_1091_contrato_PC159-23</v>
      </c>
      <c r="V21" s="8" t="s">
        <v>79</v>
      </c>
      <c r="W21" s="8" t="str">
        <f t="shared" si="1"/>
        <v>https://transparencia.mpmg.mp.br/download/notas_fiscais/fornecimento_de_bens/2023/09/mpmg_nota_fiscal_2032-2023_unid_1091_contrato_PC159-23.pdf</v>
      </c>
      <c r="X21" s="8">
        <v>2032</v>
      </c>
      <c r="Y21" s="18" t="s">
        <v>312</v>
      </c>
    </row>
    <row r="22" spans="2:25" x14ac:dyDescent="0.25">
      <c r="B22" s="9" t="s">
        <v>70</v>
      </c>
      <c r="C22" s="19" t="s">
        <v>122</v>
      </c>
      <c r="D22" s="20" t="s">
        <v>18</v>
      </c>
      <c r="E22" s="21" t="s">
        <v>19</v>
      </c>
      <c r="F22" s="21" t="s">
        <v>15</v>
      </c>
      <c r="G22" s="21">
        <v>2030</v>
      </c>
      <c r="H22" s="13">
        <f>WORKDAY(I22,-2)</f>
        <v>45184</v>
      </c>
      <c r="I22" s="5">
        <v>45188</v>
      </c>
      <c r="J22" s="21" t="s">
        <v>123</v>
      </c>
      <c r="K22" s="22">
        <v>17535</v>
      </c>
      <c r="L22" s="15" t="s">
        <v>74</v>
      </c>
      <c r="M22" s="15">
        <f>G22</f>
        <v>2030</v>
      </c>
      <c r="N22" s="16" t="s">
        <v>75</v>
      </c>
      <c r="O22" s="9" t="s">
        <v>76</v>
      </c>
      <c r="P22" s="9" t="str">
        <f>J22</f>
        <v>PC087-23</v>
      </c>
      <c r="Q22" s="6" t="str">
        <f>CONCATENATE(L22,M22,N22,O22,P22,)</f>
        <v>mpmg_nota_fiscal_2030-2023_unid_1091_contrato_PC087-23</v>
      </c>
      <c r="R22" s="8" t="s">
        <v>124</v>
      </c>
      <c r="S22" s="8" t="s">
        <v>78</v>
      </c>
      <c r="T22" s="17" t="s">
        <v>294</v>
      </c>
      <c r="U22" s="8" t="str">
        <f t="shared" si="0"/>
        <v>mpmg_nota_fiscal_2030-2023_unid_1091_contrato_PC087-23</v>
      </c>
      <c r="V22" s="8" t="s">
        <v>79</v>
      </c>
      <c r="W22" s="8" t="str">
        <f t="shared" si="1"/>
        <v>https://transparencia.mpmg.mp.br/download/notas_fiscais/fornecimento_de_bens/2023/09/mpmg_nota_fiscal_2030-2023_unid_1091_contrato_PC087-23.pdf</v>
      </c>
      <c r="X22" s="8">
        <v>2030</v>
      </c>
      <c r="Y22" s="18" t="s">
        <v>313</v>
      </c>
    </row>
    <row r="23" spans="2:25" x14ac:dyDescent="0.25">
      <c r="B23" s="9" t="s">
        <v>70</v>
      </c>
      <c r="C23" s="19" t="s">
        <v>125</v>
      </c>
      <c r="D23" s="20" t="s">
        <v>18</v>
      </c>
      <c r="E23" s="21" t="s">
        <v>19</v>
      </c>
      <c r="F23" s="21" t="s">
        <v>15</v>
      </c>
      <c r="G23" s="21">
        <v>2046</v>
      </c>
      <c r="H23" s="13">
        <f>WORKDAY(I23,-2)</f>
        <v>45184</v>
      </c>
      <c r="I23" s="5">
        <v>45188</v>
      </c>
      <c r="J23" s="21" t="s">
        <v>126</v>
      </c>
      <c r="K23" s="22">
        <v>4920</v>
      </c>
      <c r="L23" s="15" t="s">
        <v>74</v>
      </c>
      <c r="M23" s="15">
        <f>G23</f>
        <v>2046</v>
      </c>
      <c r="N23" s="16" t="s">
        <v>75</v>
      </c>
      <c r="O23" s="9" t="s">
        <v>76</v>
      </c>
      <c r="P23" s="9" t="str">
        <f>J23</f>
        <v>PC202-23</v>
      </c>
      <c r="Q23" s="6" t="str">
        <f>CONCATENATE(L23,M23,N23,O23,P23,)</f>
        <v>mpmg_nota_fiscal_2046-2023_unid_1091_contrato_PC202-23</v>
      </c>
      <c r="R23" s="8" t="s">
        <v>127</v>
      </c>
      <c r="S23" s="8" t="s">
        <v>78</v>
      </c>
      <c r="T23" s="17" t="s">
        <v>294</v>
      </c>
      <c r="U23" s="8" t="str">
        <f t="shared" si="0"/>
        <v>mpmg_nota_fiscal_2046-2023_unid_1091_contrato_PC202-23</v>
      </c>
      <c r="V23" s="8" t="s">
        <v>79</v>
      </c>
      <c r="W23" s="8" t="str">
        <f t="shared" si="1"/>
        <v>https://transparencia.mpmg.mp.br/download/notas_fiscais/fornecimento_de_bens/2023/09/mpmg_nota_fiscal_2046-2023_unid_1091_contrato_PC202-23.pdf</v>
      </c>
      <c r="X23" s="8">
        <v>2046</v>
      </c>
      <c r="Y23" s="18" t="s">
        <v>314</v>
      </c>
    </row>
    <row r="24" spans="2:25" x14ac:dyDescent="0.25">
      <c r="B24" s="9" t="s">
        <v>70</v>
      </c>
      <c r="C24" s="19" t="s">
        <v>125</v>
      </c>
      <c r="D24" s="20" t="s">
        <v>18</v>
      </c>
      <c r="E24" s="21" t="s">
        <v>19</v>
      </c>
      <c r="F24" s="21" t="s">
        <v>15</v>
      </c>
      <c r="G24" s="21">
        <v>2048</v>
      </c>
      <c r="H24" s="13">
        <f>WORKDAY(I24,-2)</f>
        <v>45184</v>
      </c>
      <c r="I24" s="5">
        <v>45188</v>
      </c>
      <c r="J24" s="21" t="s">
        <v>126</v>
      </c>
      <c r="K24" s="22">
        <v>24600</v>
      </c>
      <c r="L24" s="15" t="s">
        <v>74</v>
      </c>
      <c r="M24" s="15">
        <f>G24</f>
        <v>2048</v>
      </c>
      <c r="N24" s="16" t="s">
        <v>75</v>
      </c>
      <c r="O24" s="9" t="s">
        <v>76</v>
      </c>
      <c r="P24" s="9" t="str">
        <f>J24</f>
        <v>PC202-23</v>
      </c>
      <c r="Q24" s="6" t="str">
        <f>CONCATENATE(L24,M24,N24,O24,P24,)</f>
        <v>mpmg_nota_fiscal_2048-2023_unid_1091_contrato_PC202-23</v>
      </c>
      <c r="R24" s="8" t="s">
        <v>128</v>
      </c>
      <c r="S24" s="8" t="s">
        <v>78</v>
      </c>
      <c r="T24" s="17" t="s">
        <v>294</v>
      </c>
      <c r="U24" s="8" t="str">
        <f t="shared" si="0"/>
        <v>mpmg_nota_fiscal_2048-2023_unid_1091_contrato_PC202-23</v>
      </c>
      <c r="V24" s="8" t="s">
        <v>79</v>
      </c>
      <c r="W24" s="8" t="str">
        <f t="shared" si="1"/>
        <v>https://transparencia.mpmg.mp.br/download/notas_fiscais/fornecimento_de_bens/2023/09/mpmg_nota_fiscal_2048-2023_unid_1091_contrato_PC202-23.pdf</v>
      </c>
      <c r="X24" s="8">
        <v>2048</v>
      </c>
      <c r="Y24" s="18" t="s">
        <v>315</v>
      </c>
    </row>
    <row r="25" spans="2:25" x14ac:dyDescent="0.25">
      <c r="B25" s="9" t="s">
        <v>70</v>
      </c>
      <c r="C25" s="19" t="s">
        <v>129</v>
      </c>
      <c r="D25" s="20" t="s">
        <v>18</v>
      </c>
      <c r="E25" s="21" t="s">
        <v>19</v>
      </c>
      <c r="F25" s="21" t="s">
        <v>130</v>
      </c>
      <c r="G25" s="21">
        <v>2015</v>
      </c>
      <c r="H25" s="13">
        <f>WORKDAY(I25,-2)</f>
        <v>45184</v>
      </c>
      <c r="I25" s="5">
        <v>45188</v>
      </c>
      <c r="J25" s="21" t="s">
        <v>131</v>
      </c>
      <c r="K25" s="22">
        <v>1672.2</v>
      </c>
      <c r="L25" s="15" t="s">
        <v>74</v>
      </c>
      <c r="M25" s="15">
        <f>G25</f>
        <v>2015</v>
      </c>
      <c r="N25" s="16" t="s">
        <v>75</v>
      </c>
      <c r="O25" s="9" t="s">
        <v>76</v>
      </c>
      <c r="P25" s="9" t="str">
        <f>J25</f>
        <v>PC097-23</v>
      </c>
      <c r="Q25" s="6" t="str">
        <f>CONCATENATE(L25,M25,N25,O25,P25,)</f>
        <v>mpmg_nota_fiscal_2015-2023_unid_1091_contrato_PC097-23</v>
      </c>
      <c r="R25" s="8" t="s">
        <v>132</v>
      </c>
      <c r="S25" s="8" t="s">
        <v>78</v>
      </c>
      <c r="T25" s="17" t="s">
        <v>294</v>
      </c>
      <c r="U25" s="8" t="str">
        <f t="shared" si="0"/>
        <v>mpmg_nota_fiscal_2015-2023_unid_1091_contrato_PC097-23</v>
      </c>
      <c r="V25" s="8" t="s">
        <v>79</v>
      </c>
      <c r="W25" s="8" t="str">
        <f t="shared" si="1"/>
        <v>https://transparencia.mpmg.mp.br/download/notas_fiscais/fornecimento_de_bens/2023/09/mpmg_nota_fiscal_2015-2023_unid_1091_contrato_PC097-23.pdf</v>
      </c>
      <c r="X25" s="8">
        <v>2015</v>
      </c>
      <c r="Y25" s="18" t="s">
        <v>316</v>
      </c>
    </row>
    <row r="26" spans="2:25" x14ac:dyDescent="0.25">
      <c r="B26" s="9" t="s">
        <v>70</v>
      </c>
      <c r="C26" s="19" t="s">
        <v>129</v>
      </c>
      <c r="D26" s="20" t="s">
        <v>18</v>
      </c>
      <c r="E26" s="21" t="s">
        <v>19</v>
      </c>
      <c r="F26" s="21" t="s">
        <v>130</v>
      </c>
      <c r="G26" s="21">
        <v>2016</v>
      </c>
      <c r="H26" s="13">
        <f>WORKDAY(I26,-2)</f>
        <v>45184</v>
      </c>
      <c r="I26" s="5">
        <v>45188</v>
      </c>
      <c r="J26" s="21" t="s">
        <v>131</v>
      </c>
      <c r="K26" s="22">
        <v>8627.7999999999993</v>
      </c>
      <c r="L26" s="15" t="s">
        <v>74</v>
      </c>
      <c r="M26" s="15">
        <f>G26</f>
        <v>2016</v>
      </c>
      <c r="N26" s="16" t="s">
        <v>75</v>
      </c>
      <c r="O26" s="9" t="s">
        <v>76</v>
      </c>
      <c r="P26" s="9" t="str">
        <f>J26</f>
        <v>PC097-23</v>
      </c>
      <c r="Q26" s="6" t="str">
        <f>CONCATENATE(L26,M26,N26,O26,P26,)</f>
        <v>mpmg_nota_fiscal_2016-2023_unid_1091_contrato_PC097-23</v>
      </c>
      <c r="R26" s="8" t="s">
        <v>133</v>
      </c>
      <c r="S26" s="8" t="s">
        <v>78</v>
      </c>
      <c r="T26" s="17" t="s">
        <v>294</v>
      </c>
      <c r="U26" s="8" t="str">
        <f t="shared" si="0"/>
        <v>mpmg_nota_fiscal_2016-2023_unid_1091_contrato_PC097-23</v>
      </c>
      <c r="V26" s="8" t="s">
        <v>79</v>
      </c>
      <c r="W26" s="8" t="str">
        <f t="shared" si="1"/>
        <v>https://transparencia.mpmg.mp.br/download/notas_fiscais/fornecimento_de_bens/2023/09/mpmg_nota_fiscal_2016-2023_unid_1091_contrato_PC097-23.pdf</v>
      </c>
      <c r="X26" s="8">
        <v>2016</v>
      </c>
      <c r="Y26" s="18" t="s">
        <v>317</v>
      </c>
    </row>
    <row r="27" spans="2:25" x14ac:dyDescent="0.25">
      <c r="B27" s="9" t="s">
        <v>70</v>
      </c>
      <c r="C27" s="19" t="s">
        <v>134</v>
      </c>
      <c r="D27" s="20" t="s">
        <v>26</v>
      </c>
      <c r="E27" s="21" t="s">
        <v>27</v>
      </c>
      <c r="F27" s="21" t="s">
        <v>28</v>
      </c>
      <c r="G27" s="21">
        <v>23892</v>
      </c>
      <c r="H27" s="13">
        <f>WORKDAY(I27,-2)</f>
        <v>45184</v>
      </c>
      <c r="I27" s="5">
        <v>45188</v>
      </c>
      <c r="J27" s="21" t="s">
        <v>135</v>
      </c>
      <c r="K27" s="22">
        <v>4272.3999999999996</v>
      </c>
      <c r="L27" s="15" t="s">
        <v>74</v>
      </c>
      <c r="M27" s="15">
        <f>G27</f>
        <v>23892</v>
      </c>
      <c r="N27" s="16" t="s">
        <v>75</v>
      </c>
      <c r="O27" s="9" t="s">
        <v>76</v>
      </c>
      <c r="P27" s="9" t="str">
        <f>J27</f>
        <v>049-22</v>
      </c>
      <c r="Q27" s="6" t="str">
        <f>CONCATENATE(L27,M27,N27,O27,P27,)</f>
        <v>mpmg_nota_fiscal_23892-2023_unid_1091_contrato_049-22</v>
      </c>
      <c r="R27" s="8" t="s">
        <v>136</v>
      </c>
      <c r="S27" s="8" t="s">
        <v>78</v>
      </c>
      <c r="T27" s="17" t="s">
        <v>294</v>
      </c>
      <c r="U27" s="8" t="str">
        <f t="shared" si="0"/>
        <v>mpmg_nota_fiscal_23892-2023_unid_1091_contrato_049-22</v>
      </c>
      <c r="V27" s="8" t="s">
        <v>79</v>
      </c>
      <c r="W27" s="8" t="str">
        <f t="shared" si="1"/>
        <v>https://transparencia.mpmg.mp.br/download/notas_fiscais/fornecimento_de_bens/2023/09/mpmg_nota_fiscal_23892-2023_unid_1091_contrato_049-22.pdf</v>
      </c>
      <c r="X27" s="8">
        <v>23892</v>
      </c>
      <c r="Y27" s="18" t="s">
        <v>318</v>
      </c>
    </row>
    <row r="28" spans="2:25" x14ac:dyDescent="0.25">
      <c r="B28" s="9" t="s">
        <v>70</v>
      </c>
      <c r="C28" s="19" t="s">
        <v>134</v>
      </c>
      <c r="D28" s="20" t="s">
        <v>26</v>
      </c>
      <c r="E28" s="21" t="s">
        <v>27</v>
      </c>
      <c r="F28" s="21" t="s">
        <v>28</v>
      </c>
      <c r="G28" s="21">
        <v>23893</v>
      </c>
      <c r="H28" s="13">
        <f>WORKDAY(I28,-2)</f>
        <v>45184</v>
      </c>
      <c r="I28" s="5">
        <v>45188</v>
      </c>
      <c r="J28" s="21" t="s">
        <v>135</v>
      </c>
      <c r="K28" s="22">
        <v>4272.3999999999996</v>
      </c>
      <c r="L28" s="15" t="s">
        <v>74</v>
      </c>
      <c r="M28" s="15">
        <f>G28</f>
        <v>23893</v>
      </c>
      <c r="N28" s="16" t="s">
        <v>75</v>
      </c>
      <c r="O28" s="9" t="s">
        <v>76</v>
      </c>
      <c r="P28" s="9" t="str">
        <f>J28</f>
        <v>049-22</v>
      </c>
      <c r="Q28" s="6" t="str">
        <f>CONCATENATE(L28,M28,N28,O28,P28,)</f>
        <v>mpmg_nota_fiscal_23893-2023_unid_1091_contrato_049-22</v>
      </c>
      <c r="R28" s="8" t="s">
        <v>137</v>
      </c>
      <c r="S28" s="8" t="s">
        <v>78</v>
      </c>
      <c r="T28" s="17" t="s">
        <v>294</v>
      </c>
      <c r="U28" s="8" t="str">
        <f t="shared" si="0"/>
        <v>mpmg_nota_fiscal_23893-2023_unid_1091_contrato_049-22</v>
      </c>
      <c r="V28" s="8" t="s">
        <v>79</v>
      </c>
      <c r="W28" s="8" t="str">
        <f t="shared" si="1"/>
        <v>https://transparencia.mpmg.mp.br/download/notas_fiscais/fornecimento_de_bens/2023/09/mpmg_nota_fiscal_23893-2023_unid_1091_contrato_049-22.pdf</v>
      </c>
      <c r="X28" s="8">
        <v>23893</v>
      </c>
      <c r="Y28" s="18" t="s">
        <v>319</v>
      </c>
    </row>
    <row r="29" spans="2:25" x14ac:dyDescent="0.25">
      <c r="B29" s="9" t="s">
        <v>70</v>
      </c>
      <c r="C29" s="19" t="s">
        <v>134</v>
      </c>
      <c r="D29" s="20" t="s">
        <v>26</v>
      </c>
      <c r="E29" s="21" t="s">
        <v>27</v>
      </c>
      <c r="F29" s="21" t="s">
        <v>28</v>
      </c>
      <c r="G29" s="21">
        <v>23894</v>
      </c>
      <c r="H29" s="13">
        <f>WORKDAY(I29,-2)</f>
        <v>45184</v>
      </c>
      <c r="I29" s="5">
        <v>45188</v>
      </c>
      <c r="J29" s="21" t="s">
        <v>135</v>
      </c>
      <c r="K29" s="22">
        <v>4272.3999999999996</v>
      </c>
      <c r="L29" s="15" t="s">
        <v>74</v>
      </c>
      <c r="M29" s="15">
        <f>G29</f>
        <v>23894</v>
      </c>
      <c r="N29" s="16" t="s">
        <v>75</v>
      </c>
      <c r="O29" s="9" t="s">
        <v>76</v>
      </c>
      <c r="P29" s="9" t="str">
        <f>J29</f>
        <v>049-22</v>
      </c>
      <c r="Q29" s="6" t="str">
        <f>CONCATENATE(L29,M29,N29,O29,P29,)</f>
        <v>mpmg_nota_fiscal_23894-2023_unid_1091_contrato_049-22</v>
      </c>
      <c r="R29" s="8" t="s">
        <v>138</v>
      </c>
      <c r="S29" s="8" t="s">
        <v>78</v>
      </c>
      <c r="T29" s="17" t="s">
        <v>294</v>
      </c>
      <c r="U29" s="8" t="str">
        <f t="shared" si="0"/>
        <v>mpmg_nota_fiscal_23894-2023_unid_1091_contrato_049-22</v>
      </c>
      <c r="V29" s="8" t="s">
        <v>79</v>
      </c>
      <c r="W29" s="8" t="str">
        <f t="shared" si="1"/>
        <v>https://transparencia.mpmg.mp.br/download/notas_fiscais/fornecimento_de_bens/2023/09/mpmg_nota_fiscal_23894-2023_unid_1091_contrato_049-22.pdf</v>
      </c>
      <c r="X29" s="8">
        <v>23894</v>
      </c>
      <c r="Y29" s="18" t="s">
        <v>320</v>
      </c>
    </row>
    <row r="30" spans="2:25" x14ac:dyDescent="0.25">
      <c r="B30" s="9" t="s">
        <v>70</v>
      </c>
      <c r="C30" s="19" t="s">
        <v>134</v>
      </c>
      <c r="D30" s="20" t="s">
        <v>26</v>
      </c>
      <c r="E30" s="21" t="s">
        <v>27</v>
      </c>
      <c r="F30" s="21" t="s">
        <v>28</v>
      </c>
      <c r="G30" s="21">
        <v>23895</v>
      </c>
      <c r="H30" s="13">
        <f>WORKDAY(I30,-2)</f>
        <v>45184</v>
      </c>
      <c r="I30" s="5">
        <v>45188</v>
      </c>
      <c r="J30" s="21" t="s">
        <v>135</v>
      </c>
      <c r="K30" s="22">
        <v>8544.7999999999993</v>
      </c>
      <c r="L30" s="15" t="s">
        <v>74</v>
      </c>
      <c r="M30" s="15">
        <f>G30</f>
        <v>23895</v>
      </c>
      <c r="N30" s="16" t="s">
        <v>75</v>
      </c>
      <c r="O30" s="9" t="s">
        <v>76</v>
      </c>
      <c r="P30" s="9" t="str">
        <f>J30</f>
        <v>049-22</v>
      </c>
      <c r="Q30" s="6" t="str">
        <f>CONCATENATE(L30,M30,N30,O30,P30,)</f>
        <v>mpmg_nota_fiscal_23895-2023_unid_1091_contrato_049-22</v>
      </c>
      <c r="R30" s="8" t="s">
        <v>139</v>
      </c>
      <c r="S30" s="8" t="s">
        <v>78</v>
      </c>
      <c r="T30" s="17" t="s">
        <v>294</v>
      </c>
      <c r="U30" s="8" t="str">
        <f t="shared" si="0"/>
        <v>mpmg_nota_fiscal_23895-2023_unid_1091_contrato_049-22</v>
      </c>
      <c r="V30" s="8" t="s">
        <v>79</v>
      </c>
      <c r="W30" s="8" t="str">
        <f t="shared" si="1"/>
        <v>https://transparencia.mpmg.mp.br/download/notas_fiscais/fornecimento_de_bens/2023/09/mpmg_nota_fiscal_23895-2023_unid_1091_contrato_049-22.pdf</v>
      </c>
      <c r="X30" s="8">
        <v>23895</v>
      </c>
      <c r="Y30" s="18" t="s">
        <v>321</v>
      </c>
    </row>
    <row r="31" spans="2:25" x14ac:dyDescent="0.25">
      <c r="B31" s="9" t="s">
        <v>70</v>
      </c>
      <c r="C31" s="19" t="s">
        <v>134</v>
      </c>
      <c r="D31" s="20" t="s">
        <v>26</v>
      </c>
      <c r="E31" s="21" t="s">
        <v>27</v>
      </c>
      <c r="F31" s="21" t="s">
        <v>28</v>
      </c>
      <c r="G31" s="21">
        <v>23896</v>
      </c>
      <c r="H31" s="13">
        <f>WORKDAY(I31,-2)</f>
        <v>45184</v>
      </c>
      <c r="I31" s="5">
        <v>45188</v>
      </c>
      <c r="J31" s="21" t="s">
        <v>135</v>
      </c>
      <c r="K31" s="22">
        <v>1386.7</v>
      </c>
      <c r="L31" s="15" t="s">
        <v>74</v>
      </c>
      <c r="M31" s="15">
        <f>G31</f>
        <v>23896</v>
      </c>
      <c r="N31" s="16" t="s">
        <v>75</v>
      </c>
      <c r="O31" s="9" t="s">
        <v>76</v>
      </c>
      <c r="P31" s="9" t="str">
        <f>J31</f>
        <v>049-22</v>
      </c>
      <c r="Q31" s="6" t="str">
        <f>CONCATENATE(L31,M31,N31,O31,P31,)</f>
        <v>mpmg_nota_fiscal_23896-2023_unid_1091_contrato_049-22</v>
      </c>
      <c r="R31" s="8" t="s">
        <v>140</v>
      </c>
      <c r="S31" s="8" t="s">
        <v>78</v>
      </c>
      <c r="T31" s="17" t="s">
        <v>294</v>
      </c>
      <c r="U31" s="8" t="str">
        <f t="shared" si="0"/>
        <v>mpmg_nota_fiscal_23896-2023_unid_1091_contrato_049-22</v>
      </c>
      <c r="V31" s="8" t="s">
        <v>79</v>
      </c>
      <c r="W31" s="8" t="str">
        <f t="shared" si="1"/>
        <v>https://transparencia.mpmg.mp.br/download/notas_fiscais/fornecimento_de_bens/2023/09/mpmg_nota_fiscal_23896-2023_unid_1091_contrato_049-22.pdf</v>
      </c>
      <c r="X31" s="8">
        <v>23896</v>
      </c>
      <c r="Y31" s="18" t="s">
        <v>322</v>
      </c>
    </row>
    <row r="32" spans="2:25" x14ac:dyDescent="0.25">
      <c r="B32" s="9" t="s">
        <v>70</v>
      </c>
      <c r="C32" s="19" t="s">
        <v>134</v>
      </c>
      <c r="D32" s="20" t="s">
        <v>26</v>
      </c>
      <c r="E32" s="21" t="s">
        <v>27</v>
      </c>
      <c r="F32" s="21" t="s">
        <v>28</v>
      </c>
      <c r="G32" s="21">
        <v>23897</v>
      </c>
      <c r="H32" s="13">
        <f>WORKDAY(I32,-2)</f>
        <v>45184</v>
      </c>
      <c r="I32" s="5">
        <v>45188</v>
      </c>
      <c r="J32" s="21" t="s">
        <v>135</v>
      </c>
      <c r="K32" s="22">
        <v>1386.7</v>
      </c>
      <c r="L32" s="15" t="s">
        <v>74</v>
      </c>
      <c r="M32" s="15">
        <f>G32</f>
        <v>23897</v>
      </c>
      <c r="N32" s="16" t="s">
        <v>75</v>
      </c>
      <c r="O32" s="9" t="s">
        <v>76</v>
      </c>
      <c r="P32" s="9" t="str">
        <f>J32</f>
        <v>049-22</v>
      </c>
      <c r="Q32" s="6" t="str">
        <f>CONCATENATE(L32,M32,N32,O32,P32,)</f>
        <v>mpmg_nota_fiscal_23897-2023_unid_1091_contrato_049-22</v>
      </c>
      <c r="R32" s="8" t="s">
        <v>141</v>
      </c>
      <c r="S32" s="8" t="s">
        <v>78</v>
      </c>
      <c r="T32" s="17" t="s">
        <v>294</v>
      </c>
      <c r="U32" s="8" t="str">
        <f t="shared" si="0"/>
        <v>mpmg_nota_fiscal_23897-2023_unid_1091_contrato_049-22</v>
      </c>
      <c r="V32" s="8" t="s">
        <v>79</v>
      </c>
      <c r="W32" s="8" t="str">
        <f t="shared" si="1"/>
        <v>https://transparencia.mpmg.mp.br/download/notas_fiscais/fornecimento_de_bens/2023/09/mpmg_nota_fiscal_23897-2023_unid_1091_contrato_049-22.pdf</v>
      </c>
      <c r="X32" s="8">
        <v>23897</v>
      </c>
      <c r="Y32" s="18" t="s">
        <v>323</v>
      </c>
    </row>
    <row r="33" spans="1:25" x14ac:dyDescent="0.25">
      <c r="B33" s="9" t="s">
        <v>70</v>
      </c>
      <c r="C33" s="19" t="s">
        <v>134</v>
      </c>
      <c r="D33" s="20" t="s">
        <v>26</v>
      </c>
      <c r="E33" s="21" t="s">
        <v>27</v>
      </c>
      <c r="F33" s="21" t="s">
        <v>28</v>
      </c>
      <c r="G33" s="21">
        <v>23898</v>
      </c>
      <c r="H33" s="13">
        <f>WORKDAY(I33,-2)</f>
        <v>45184</v>
      </c>
      <c r="I33" s="5">
        <v>45188</v>
      </c>
      <c r="J33" s="21" t="s">
        <v>135</v>
      </c>
      <c r="K33" s="22">
        <v>8544.7999999999993</v>
      </c>
      <c r="L33" s="15" t="s">
        <v>74</v>
      </c>
      <c r="M33" s="15">
        <f>G33</f>
        <v>23898</v>
      </c>
      <c r="N33" s="16" t="s">
        <v>75</v>
      </c>
      <c r="O33" s="9" t="s">
        <v>76</v>
      </c>
      <c r="P33" s="9" t="str">
        <f>J33</f>
        <v>049-22</v>
      </c>
      <c r="Q33" s="6" t="str">
        <f>CONCATENATE(L33,M33,N33,O33,P33,)</f>
        <v>mpmg_nota_fiscal_23898-2023_unid_1091_contrato_049-22</v>
      </c>
      <c r="R33" s="8" t="s">
        <v>142</v>
      </c>
      <c r="S33" s="8" t="s">
        <v>78</v>
      </c>
      <c r="T33" s="17" t="s">
        <v>294</v>
      </c>
      <c r="U33" s="8" t="str">
        <f t="shared" si="0"/>
        <v>mpmg_nota_fiscal_23898-2023_unid_1091_contrato_049-22</v>
      </c>
      <c r="V33" s="8" t="s">
        <v>79</v>
      </c>
      <c r="W33" s="8" t="str">
        <f t="shared" si="1"/>
        <v>https://transparencia.mpmg.mp.br/download/notas_fiscais/fornecimento_de_bens/2023/09/mpmg_nota_fiscal_23898-2023_unid_1091_contrato_049-22.pdf</v>
      </c>
      <c r="X33" s="8">
        <v>23898</v>
      </c>
      <c r="Y33" s="18" t="s">
        <v>324</v>
      </c>
    </row>
    <row r="34" spans="1:25" x14ac:dyDescent="0.25">
      <c r="B34" s="9" t="s">
        <v>70</v>
      </c>
      <c r="C34" s="19" t="s">
        <v>134</v>
      </c>
      <c r="D34" s="20" t="s">
        <v>26</v>
      </c>
      <c r="E34" s="21" t="s">
        <v>27</v>
      </c>
      <c r="F34" s="21" t="s">
        <v>28</v>
      </c>
      <c r="G34" s="21">
        <v>23899</v>
      </c>
      <c r="H34" s="13">
        <f>WORKDAY(I34,-2)</f>
        <v>45184</v>
      </c>
      <c r="I34" s="5">
        <v>45188</v>
      </c>
      <c r="J34" s="21" t="s">
        <v>135</v>
      </c>
      <c r="K34" s="22">
        <v>1386.7</v>
      </c>
      <c r="L34" s="15" t="s">
        <v>74</v>
      </c>
      <c r="M34" s="15">
        <f>G34</f>
        <v>23899</v>
      </c>
      <c r="N34" s="16" t="s">
        <v>75</v>
      </c>
      <c r="O34" s="9" t="s">
        <v>76</v>
      </c>
      <c r="P34" s="9" t="str">
        <f>J34</f>
        <v>049-22</v>
      </c>
      <c r="Q34" s="6" t="str">
        <f>CONCATENATE(L34,M34,N34,O34,P34,)</f>
        <v>mpmg_nota_fiscal_23899-2023_unid_1091_contrato_049-22</v>
      </c>
      <c r="R34" s="8" t="s">
        <v>143</v>
      </c>
      <c r="S34" s="8" t="s">
        <v>78</v>
      </c>
      <c r="T34" s="17" t="s">
        <v>294</v>
      </c>
      <c r="U34" s="8" t="str">
        <f t="shared" si="0"/>
        <v>mpmg_nota_fiscal_23899-2023_unid_1091_contrato_049-22</v>
      </c>
      <c r="V34" s="8" t="s">
        <v>79</v>
      </c>
      <c r="W34" s="8" t="str">
        <f t="shared" si="1"/>
        <v>https://transparencia.mpmg.mp.br/download/notas_fiscais/fornecimento_de_bens/2023/09/mpmg_nota_fiscal_23899-2023_unid_1091_contrato_049-22.pdf</v>
      </c>
      <c r="X34" s="8">
        <v>23899</v>
      </c>
      <c r="Y34" s="18" t="s">
        <v>325</v>
      </c>
    </row>
    <row r="35" spans="1:25" x14ac:dyDescent="0.25">
      <c r="B35" s="9" t="s">
        <v>70</v>
      </c>
      <c r="C35" s="19" t="s">
        <v>134</v>
      </c>
      <c r="D35" s="20" t="s">
        <v>26</v>
      </c>
      <c r="E35" s="21" t="s">
        <v>27</v>
      </c>
      <c r="F35" s="21" t="s">
        <v>28</v>
      </c>
      <c r="G35" s="21">
        <v>23966</v>
      </c>
      <c r="H35" s="13">
        <f>WORKDAY(I35,-2)</f>
        <v>45184</v>
      </c>
      <c r="I35" s="5">
        <v>45188</v>
      </c>
      <c r="J35" s="21" t="s">
        <v>135</v>
      </c>
      <c r="K35" s="22">
        <v>17089.599999999999</v>
      </c>
      <c r="L35" s="15" t="s">
        <v>74</v>
      </c>
      <c r="M35" s="15">
        <f>G35</f>
        <v>23966</v>
      </c>
      <c r="N35" s="16" t="s">
        <v>75</v>
      </c>
      <c r="O35" s="9" t="s">
        <v>76</v>
      </c>
      <c r="P35" s="9" t="str">
        <f>J35</f>
        <v>049-22</v>
      </c>
      <c r="Q35" s="6" t="str">
        <f>CONCATENATE(L35,M35,N35,O35,P35,)</f>
        <v>mpmg_nota_fiscal_23966-2023_unid_1091_contrato_049-22</v>
      </c>
      <c r="R35" s="8" t="s">
        <v>144</v>
      </c>
      <c r="S35" s="8" t="s">
        <v>78</v>
      </c>
      <c r="T35" s="17" t="s">
        <v>294</v>
      </c>
      <c r="U35" s="8" t="str">
        <f t="shared" si="0"/>
        <v>mpmg_nota_fiscal_23966-2023_unid_1091_contrato_049-22</v>
      </c>
      <c r="V35" s="8" t="s">
        <v>79</v>
      </c>
      <c r="W35" s="8" t="str">
        <f t="shared" si="1"/>
        <v>https://transparencia.mpmg.mp.br/download/notas_fiscais/fornecimento_de_bens/2023/09/mpmg_nota_fiscal_23966-2023_unid_1091_contrato_049-22.pdf</v>
      </c>
      <c r="X35" s="8">
        <v>23966</v>
      </c>
      <c r="Y35" s="18" t="s">
        <v>326</v>
      </c>
    </row>
    <row r="36" spans="1:25" x14ac:dyDescent="0.25">
      <c r="B36" s="9" t="s">
        <v>70</v>
      </c>
      <c r="C36" s="19" t="s">
        <v>152</v>
      </c>
      <c r="D36" s="20" t="s">
        <v>50</v>
      </c>
      <c r="E36" s="21" t="s">
        <v>51</v>
      </c>
      <c r="F36" s="21" t="s">
        <v>52</v>
      </c>
      <c r="G36" s="21">
        <v>1743</v>
      </c>
      <c r="H36" s="13">
        <f>WORKDAY(I36,-2)</f>
        <v>45184</v>
      </c>
      <c r="I36" s="5">
        <v>45188</v>
      </c>
      <c r="J36" s="21" t="s">
        <v>153</v>
      </c>
      <c r="K36" s="22">
        <v>716.5</v>
      </c>
      <c r="L36" s="15" t="s">
        <v>74</v>
      </c>
      <c r="M36" s="15">
        <f>G36</f>
        <v>1743</v>
      </c>
      <c r="N36" s="16" t="s">
        <v>75</v>
      </c>
      <c r="O36" s="9" t="s">
        <v>76</v>
      </c>
      <c r="P36" s="9" t="str">
        <f>J36</f>
        <v>PC134-23</v>
      </c>
      <c r="Q36" s="6" t="str">
        <f>CONCATENATE(L36,M36,N36,O36,P36,)</f>
        <v>mpmg_nota_fiscal_1743-2023_unid_1091_contrato_PC134-23</v>
      </c>
      <c r="R36" s="8" t="s">
        <v>154</v>
      </c>
      <c r="S36" s="8" t="s">
        <v>78</v>
      </c>
      <c r="T36" s="17" t="s">
        <v>294</v>
      </c>
      <c r="U36" s="8" t="str">
        <f t="shared" si="0"/>
        <v>mpmg_nota_fiscal_1743-2023_unid_1091_contrato_PC134-23</v>
      </c>
      <c r="V36" s="8" t="s">
        <v>79</v>
      </c>
      <c r="W36" s="8" t="str">
        <f t="shared" si="1"/>
        <v>https://transparencia.mpmg.mp.br/download/notas_fiscais/fornecimento_de_bens/2023/09/mpmg_nota_fiscal_1743-2023_unid_1091_contrato_PC134-23.pdf</v>
      </c>
      <c r="X36" s="8">
        <v>1743</v>
      </c>
      <c r="Y36" s="18" t="s">
        <v>327</v>
      </c>
    </row>
    <row r="37" spans="1:25" x14ac:dyDescent="0.25">
      <c r="B37" s="9" t="s">
        <v>70</v>
      </c>
      <c r="C37" s="19" t="s">
        <v>155</v>
      </c>
      <c r="D37" s="20" t="s">
        <v>50</v>
      </c>
      <c r="E37" s="21" t="s">
        <v>51</v>
      </c>
      <c r="F37" s="21" t="s">
        <v>52</v>
      </c>
      <c r="G37" s="21">
        <v>1744</v>
      </c>
      <c r="H37" s="13">
        <f>WORKDAY(I37,-2)</f>
        <v>45184</v>
      </c>
      <c r="I37" s="5">
        <v>45188</v>
      </c>
      <c r="J37" s="21" t="s">
        <v>156</v>
      </c>
      <c r="K37" s="22">
        <v>3697.14</v>
      </c>
      <c r="L37" s="15" t="s">
        <v>74</v>
      </c>
      <c r="M37" s="15">
        <f>G37</f>
        <v>1744</v>
      </c>
      <c r="N37" s="16" t="s">
        <v>75</v>
      </c>
      <c r="O37" s="9" t="s">
        <v>76</v>
      </c>
      <c r="P37" s="9" t="str">
        <f>J37</f>
        <v>PC219-23</v>
      </c>
      <c r="Q37" s="6" t="str">
        <f>CONCATENATE(L37,M37,N37,O37,P37,)</f>
        <v>mpmg_nota_fiscal_1744-2023_unid_1091_contrato_PC219-23</v>
      </c>
      <c r="R37" s="8" t="s">
        <v>157</v>
      </c>
      <c r="S37" s="8" t="s">
        <v>78</v>
      </c>
      <c r="T37" s="17" t="s">
        <v>294</v>
      </c>
      <c r="U37" s="8" t="str">
        <f t="shared" si="0"/>
        <v>mpmg_nota_fiscal_1744-2023_unid_1091_contrato_PC219-23</v>
      </c>
      <c r="V37" s="8" t="s">
        <v>79</v>
      </c>
      <c r="W37" s="8" t="str">
        <f t="shared" si="1"/>
        <v>https://transparencia.mpmg.mp.br/download/notas_fiscais/fornecimento_de_bens/2023/09/mpmg_nota_fiscal_1744-2023_unid_1091_contrato_PC219-23.pdf</v>
      </c>
      <c r="X37" s="8">
        <v>1744</v>
      </c>
      <c r="Y37" s="18" t="s">
        <v>328</v>
      </c>
    </row>
    <row r="38" spans="1:25" x14ac:dyDescent="0.25">
      <c r="B38" s="9" t="s">
        <v>70</v>
      </c>
      <c r="C38" s="19" t="s">
        <v>120</v>
      </c>
      <c r="D38" s="20" t="s">
        <v>22</v>
      </c>
      <c r="E38" s="21" t="s">
        <v>23</v>
      </c>
      <c r="F38" s="21" t="s">
        <v>24</v>
      </c>
      <c r="G38" s="21">
        <v>10448</v>
      </c>
      <c r="H38" s="13">
        <f>WORKDAY(I38,-2)</f>
        <v>45187</v>
      </c>
      <c r="I38" s="5">
        <v>45189</v>
      </c>
      <c r="J38" s="21" t="s">
        <v>93</v>
      </c>
      <c r="K38" s="22">
        <v>216.67</v>
      </c>
      <c r="L38" s="15" t="s">
        <v>74</v>
      </c>
      <c r="M38" s="15">
        <f>G38</f>
        <v>10448</v>
      </c>
      <c r="N38" s="16" t="s">
        <v>75</v>
      </c>
      <c r="O38" s="9" t="s">
        <v>76</v>
      </c>
      <c r="P38" s="9" t="str">
        <f>J38</f>
        <v>024-23</v>
      </c>
      <c r="Q38" s="6" t="str">
        <f>CONCATENATE(L38,M38,N38,O38,P38,)</f>
        <v>mpmg_nota_fiscal_10448-2023_unid_1091_contrato_024-23</v>
      </c>
      <c r="R38" s="8" t="s">
        <v>121</v>
      </c>
      <c r="S38" s="8" t="s">
        <v>78</v>
      </c>
      <c r="T38" s="17" t="s">
        <v>294</v>
      </c>
      <c r="U38" s="8" t="str">
        <f t="shared" si="0"/>
        <v>mpmg_nota_fiscal_10448-2023_unid_1091_contrato_024-23</v>
      </c>
      <c r="V38" s="8" t="s">
        <v>79</v>
      </c>
      <c r="W38" s="8" t="str">
        <f t="shared" si="1"/>
        <v>https://transparencia.mpmg.mp.br/download/notas_fiscais/fornecimento_de_bens/2023/09/mpmg_nota_fiscal_10448-2023_unid_1091_contrato_024-23.pdf</v>
      </c>
      <c r="X38" s="8">
        <v>10448</v>
      </c>
      <c r="Y38" s="18" t="s">
        <v>329</v>
      </c>
    </row>
    <row r="39" spans="1:25" x14ac:dyDescent="0.25">
      <c r="B39" s="9" t="s">
        <v>70</v>
      </c>
      <c r="C39" s="19" t="s">
        <v>169</v>
      </c>
      <c r="D39" s="20" t="s">
        <v>29</v>
      </c>
      <c r="E39" s="21" t="s">
        <v>30</v>
      </c>
      <c r="F39" s="21" t="s">
        <v>31</v>
      </c>
      <c r="G39" s="21">
        <v>215166</v>
      </c>
      <c r="H39" s="13">
        <f>WORKDAY(I39,-2)</f>
        <v>45187</v>
      </c>
      <c r="I39" s="5">
        <v>45189</v>
      </c>
      <c r="J39" s="21" t="s">
        <v>170</v>
      </c>
      <c r="K39" s="22">
        <v>2638.35</v>
      </c>
      <c r="L39" s="15" t="s">
        <v>74</v>
      </c>
      <c r="M39" s="15">
        <f>G39</f>
        <v>215166</v>
      </c>
      <c r="N39" s="16" t="s">
        <v>75</v>
      </c>
      <c r="O39" s="9" t="s">
        <v>76</v>
      </c>
      <c r="P39" s="9" t="str">
        <f>J39</f>
        <v>132-22</v>
      </c>
      <c r="Q39" s="6" t="str">
        <f>CONCATENATE(L39,M39,N39,O39,P39,)</f>
        <v>mpmg_nota_fiscal_215166-2023_unid_1091_contrato_132-22</v>
      </c>
      <c r="R39" s="8" t="s">
        <v>171</v>
      </c>
      <c r="S39" s="8" t="s">
        <v>78</v>
      </c>
      <c r="T39" s="17" t="s">
        <v>294</v>
      </c>
      <c r="U39" s="8" t="str">
        <f t="shared" si="0"/>
        <v>mpmg_nota_fiscal_215166-2023_unid_1091_contrato_132-22</v>
      </c>
      <c r="V39" s="8" t="s">
        <v>79</v>
      </c>
      <c r="W39" s="8" t="str">
        <f t="shared" si="1"/>
        <v>https://transparencia.mpmg.mp.br/download/notas_fiscais/fornecimento_de_bens/2023/09/mpmg_nota_fiscal_215166-2023_unid_1091_contrato_132-22.pdf</v>
      </c>
      <c r="X39" s="8">
        <v>215166</v>
      </c>
      <c r="Y39" s="18" t="s">
        <v>330</v>
      </c>
    </row>
    <row r="40" spans="1:25" x14ac:dyDescent="0.25">
      <c r="B40" s="9" t="s">
        <v>70</v>
      </c>
      <c r="C40" s="19" t="s">
        <v>145</v>
      </c>
      <c r="D40" s="20" t="s">
        <v>22</v>
      </c>
      <c r="E40" s="21" t="s">
        <v>23</v>
      </c>
      <c r="F40" s="21" t="s">
        <v>24</v>
      </c>
      <c r="G40" s="21">
        <v>10354</v>
      </c>
      <c r="H40" s="13">
        <f>WORKDAY(I40,-2)</f>
        <v>45190</v>
      </c>
      <c r="I40" s="5">
        <v>45194</v>
      </c>
      <c r="J40" s="21" t="s">
        <v>93</v>
      </c>
      <c r="K40" s="22">
        <v>80.67</v>
      </c>
      <c r="L40" s="15" t="s">
        <v>74</v>
      </c>
      <c r="M40" s="15">
        <f>G40</f>
        <v>10354</v>
      </c>
      <c r="N40" s="16" t="s">
        <v>75</v>
      </c>
      <c r="O40" s="9" t="s">
        <v>76</v>
      </c>
      <c r="P40" s="9" t="str">
        <f>J40</f>
        <v>024-23</v>
      </c>
      <c r="Q40" s="6" t="str">
        <f>CONCATENATE(L40,M40,N40,O40,P40,)</f>
        <v>mpmg_nota_fiscal_10354-2023_unid_1091_contrato_024-23</v>
      </c>
      <c r="R40" s="8" t="s">
        <v>146</v>
      </c>
      <c r="S40" s="8" t="s">
        <v>78</v>
      </c>
      <c r="T40" s="17" t="s">
        <v>294</v>
      </c>
      <c r="U40" s="8" t="str">
        <f t="shared" si="0"/>
        <v>mpmg_nota_fiscal_10354-2023_unid_1091_contrato_024-23</v>
      </c>
      <c r="V40" s="8" t="s">
        <v>79</v>
      </c>
      <c r="W40" s="8" t="str">
        <f t="shared" si="1"/>
        <v>https://transparencia.mpmg.mp.br/download/notas_fiscais/fornecimento_de_bens/2023/09/mpmg_nota_fiscal_10354-2023_unid_1091_contrato_024-23.pdf</v>
      </c>
      <c r="X40" s="8">
        <v>10354</v>
      </c>
      <c r="Y40" s="18" t="s">
        <v>331</v>
      </c>
    </row>
    <row r="41" spans="1:25" x14ac:dyDescent="0.25">
      <c r="B41" s="9" t="s">
        <v>70</v>
      </c>
      <c r="C41" s="19" t="s">
        <v>147</v>
      </c>
      <c r="D41" s="20" t="s">
        <v>18</v>
      </c>
      <c r="E41" s="21" t="s">
        <v>19</v>
      </c>
      <c r="F41" s="21" t="s">
        <v>15</v>
      </c>
      <c r="G41" s="21">
        <v>2051</v>
      </c>
      <c r="H41" s="13">
        <f>WORKDAY(I41,-2)</f>
        <v>45190</v>
      </c>
      <c r="I41" s="5">
        <v>45194</v>
      </c>
      <c r="J41" s="21" t="s">
        <v>110</v>
      </c>
      <c r="K41" s="22">
        <v>16147.5</v>
      </c>
      <c r="L41" s="15" t="s">
        <v>74</v>
      </c>
      <c r="M41" s="15">
        <f>G41</f>
        <v>2051</v>
      </c>
      <c r="N41" s="16" t="s">
        <v>75</v>
      </c>
      <c r="O41" s="9" t="s">
        <v>76</v>
      </c>
      <c r="P41" s="9" t="str">
        <f>J41</f>
        <v>PC100-23</v>
      </c>
      <c r="Q41" s="6" t="str">
        <f>CONCATENATE(L41,M41,N41,O41,P41,)</f>
        <v>mpmg_nota_fiscal_2051-2023_unid_1091_contrato_PC100-23</v>
      </c>
      <c r="R41" s="8" t="s">
        <v>148</v>
      </c>
      <c r="S41" s="8" t="s">
        <v>78</v>
      </c>
      <c r="T41" s="17" t="s">
        <v>294</v>
      </c>
      <c r="U41" s="8" t="str">
        <f t="shared" si="0"/>
        <v>mpmg_nota_fiscal_2051-2023_unid_1091_contrato_PC100-23</v>
      </c>
      <c r="V41" s="8" t="s">
        <v>79</v>
      </c>
      <c r="W41" s="8" t="str">
        <f t="shared" si="1"/>
        <v>https://transparencia.mpmg.mp.br/download/notas_fiscais/fornecimento_de_bens/2023/09/mpmg_nota_fiscal_2051-2023_unid_1091_contrato_PC100-23.pdf</v>
      </c>
      <c r="X41" s="8">
        <v>2051</v>
      </c>
      <c r="Y41" s="18" t="s">
        <v>332</v>
      </c>
    </row>
    <row r="42" spans="1:25" x14ac:dyDescent="0.25">
      <c r="B42" s="9" t="s">
        <v>70</v>
      </c>
      <c r="C42" s="19" t="s">
        <v>149</v>
      </c>
      <c r="D42" s="20" t="s">
        <v>44</v>
      </c>
      <c r="E42" s="21" t="s">
        <v>45</v>
      </c>
      <c r="F42" s="21" t="s">
        <v>150</v>
      </c>
      <c r="G42" s="21">
        <v>2667</v>
      </c>
      <c r="H42" s="13">
        <f>WORKDAY(I42,-2)</f>
        <v>45190</v>
      </c>
      <c r="I42" s="5">
        <v>45194</v>
      </c>
      <c r="J42" s="21" t="s">
        <v>123</v>
      </c>
      <c r="K42" s="22">
        <v>14040</v>
      </c>
      <c r="L42" s="15" t="s">
        <v>74</v>
      </c>
      <c r="M42" s="15">
        <f>G42</f>
        <v>2667</v>
      </c>
      <c r="N42" s="16" t="s">
        <v>75</v>
      </c>
      <c r="O42" s="9" t="s">
        <v>76</v>
      </c>
      <c r="P42" s="9" t="str">
        <f>J42</f>
        <v>PC087-23</v>
      </c>
      <c r="Q42" s="6" t="str">
        <f>CONCATENATE(L42,M42,N42,O42,P42,)</f>
        <v>mpmg_nota_fiscal_2667-2023_unid_1091_contrato_PC087-23</v>
      </c>
      <c r="R42" s="8" t="s">
        <v>151</v>
      </c>
      <c r="S42" s="8" t="s">
        <v>78</v>
      </c>
      <c r="T42" s="17" t="s">
        <v>294</v>
      </c>
      <c r="U42" s="8" t="str">
        <f t="shared" si="0"/>
        <v>mpmg_nota_fiscal_2667-2023_unid_1091_contrato_PC087-23</v>
      </c>
      <c r="V42" s="8" t="s">
        <v>79</v>
      </c>
      <c r="W42" s="8" t="str">
        <f t="shared" si="1"/>
        <v>https://transparencia.mpmg.mp.br/download/notas_fiscais/fornecimento_de_bens/2023/09/mpmg_nota_fiscal_2667-2023_unid_1091_contrato_PC087-23.pdf</v>
      </c>
      <c r="X42" s="8">
        <v>2667</v>
      </c>
      <c r="Y42" s="18" t="s">
        <v>333</v>
      </c>
    </row>
    <row r="43" spans="1:25" x14ac:dyDescent="0.25">
      <c r="B43" s="9" t="s">
        <v>70</v>
      </c>
      <c r="C43" s="19" t="s">
        <v>175</v>
      </c>
      <c r="D43" s="20" t="s">
        <v>29</v>
      </c>
      <c r="E43" s="21" t="s">
        <v>30</v>
      </c>
      <c r="F43" s="21" t="s">
        <v>31</v>
      </c>
      <c r="G43" s="21">
        <v>64</v>
      </c>
      <c r="H43" s="13">
        <f>WORKDAY(I43,-2)</f>
        <v>45190</v>
      </c>
      <c r="I43" s="5">
        <v>45194</v>
      </c>
      <c r="J43" s="21" t="s">
        <v>170</v>
      </c>
      <c r="K43" s="22">
        <v>7618</v>
      </c>
      <c r="L43" s="15" t="s">
        <v>74</v>
      </c>
      <c r="M43" s="15">
        <f>G43</f>
        <v>64</v>
      </c>
      <c r="N43" s="16" t="s">
        <v>75</v>
      </c>
      <c r="O43" s="9" t="s">
        <v>76</v>
      </c>
      <c r="P43" s="9" t="str">
        <f>J43</f>
        <v>132-22</v>
      </c>
      <c r="Q43" s="6" t="str">
        <f>CONCATENATE(L43,M43,N43,O43,P43,)</f>
        <v>mpmg_nota_fiscal_64-2023_unid_1091_contrato_132-22</v>
      </c>
      <c r="R43" s="8" t="s">
        <v>176</v>
      </c>
      <c r="S43" s="8" t="s">
        <v>78</v>
      </c>
      <c r="T43" s="17" t="s">
        <v>294</v>
      </c>
      <c r="U43" s="8" t="str">
        <f t="shared" si="0"/>
        <v>mpmg_nota_fiscal_64-2023_unid_1091_contrato_132-22</v>
      </c>
      <c r="V43" s="8" t="s">
        <v>79</v>
      </c>
      <c r="W43" s="8" t="str">
        <f t="shared" si="1"/>
        <v>https://transparencia.mpmg.mp.br/download/notas_fiscais/fornecimento_de_bens/2023/09/mpmg_nota_fiscal_64-2023_unid_1091_contrato_132-22.pdf</v>
      </c>
      <c r="X43" s="8">
        <v>64</v>
      </c>
      <c r="Y43" s="18" t="s">
        <v>334</v>
      </c>
    </row>
    <row r="44" spans="1:25" x14ac:dyDescent="0.25">
      <c r="B44" s="9" t="s">
        <v>70</v>
      </c>
      <c r="C44" s="19" t="s">
        <v>213</v>
      </c>
      <c r="D44" s="20" t="s">
        <v>41</v>
      </c>
      <c r="E44" s="21" t="s">
        <v>214</v>
      </c>
      <c r="F44" s="21" t="s">
        <v>42</v>
      </c>
      <c r="G44" s="21">
        <v>98</v>
      </c>
      <c r="H44" s="13">
        <f>WORKDAY(I44,-2)</f>
        <v>45190</v>
      </c>
      <c r="I44" s="5">
        <v>45194</v>
      </c>
      <c r="J44" s="21" t="s">
        <v>215</v>
      </c>
      <c r="K44" s="22">
        <v>1180</v>
      </c>
      <c r="L44" s="15" t="s">
        <v>74</v>
      </c>
      <c r="M44" s="15">
        <f>G44</f>
        <v>98</v>
      </c>
      <c r="N44" s="16" t="s">
        <v>75</v>
      </c>
      <c r="O44" s="9" t="s">
        <v>76</v>
      </c>
      <c r="P44" s="9" t="str">
        <f>J44</f>
        <v>PC176-23</v>
      </c>
      <c r="Q44" s="6" t="str">
        <f>CONCATENATE(L44,M44,N44,O44,P44,)</f>
        <v>mpmg_nota_fiscal_98-2023_unid_1091_contrato_PC176-23</v>
      </c>
      <c r="R44" s="8" t="s">
        <v>216</v>
      </c>
      <c r="S44" s="8" t="s">
        <v>78</v>
      </c>
      <c r="T44" s="17" t="s">
        <v>294</v>
      </c>
      <c r="U44" s="8" t="str">
        <f t="shared" si="0"/>
        <v>mpmg_nota_fiscal_98-2023_unid_1091_contrato_PC176-23</v>
      </c>
      <c r="V44" s="8" t="s">
        <v>79</v>
      </c>
      <c r="W44" s="8" t="str">
        <f t="shared" si="1"/>
        <v>https://transparencia.mpmg.mp.br/download/notas_fiscais/fornecimento_de_bens/2023/09/mpmg_nota_fiscal_98-2023_unid_1091_contrato_PC176-23.pdf</v>
      </c>
      <c r="X44" s="8">
        <v>98</v>
      </c>
      <c r="Y44" s="18" t="s">
        <v>335</v>
      </c>
    </row>
    <row r="45" spans="1:25" x14ac:dyDescent="0.25">
      <c r="B45" s="9" t="s">
        <v>70</v>
      </c>
      <c r="C45" s="19" t="s">
        <v>158</v>
      </c>
      <c r="D45" s="20" t="s">
        <v>43</v>
      </c>
      <c r="E45" s="21" t="s">
        <v>21</v>
      </c>
      <c r="F45" s="21" t="s">
        <v>90</v>
      </c>
      <c r="G45" s="21">
        <v>1014</v>
      </c>
      <c r="H45" s="13">
        <f>WORKDAY(I45,-2)</f>
        <v>45191</v>
      </c>
      <c r="I45" s="5">
        <v>45195</v>
      </c>
      <c r="J45" s="21" t="s">
        <v>73</v>
      </c>
      <c r="K45" s="22">
        <v>649.74</v>
      </c>
      <c r="L45" s="15" t="s">
        <v>74</v>
      </c>
      <c r="M45" s="15">
        <f>G45</f>
        <v>1014</v>
      </c>
      <c r="N45" s="16" t="s">
        <v>75</v>
      </c>
      <c r="O45" s="9" t="s">
        <v>76</v>
      </c>
      <c r="P45" s="9" t="str">
        <f>J45</f>
        <v>PC030-23</v>
      </c>
      <c r="Q45" s="6" t="str">
        <f>CONCATENATE(L45,M45,N45,O45,P45,)</f>
        <v>mpmg_nota_fiscal_1014-2023_unid_1091_contrato_PC030-23</v>
      </c>
      <c r="R45" s="8" t="s">
        <v>159</v>
      </c>
      <c r="S45" s="8" t="s">
        <v>78</v>
      </c>
      <c r="T45" s="17" t="s">
        <v>294</v>
      </c>
      <c r="U45" s="8" t="str">
        <f t="shared" si="0"/>
        <v>mpmg_nota_fiscal_1014-2023_unid_1091_contrato_PC030-23</v>
      </c>
      <c r="V45" s="8" t="s">
        <v>79</v>
      </c>
      <c r="W45" s="8" t="str">
        <f t="shared" si="1"/>
        <v>https://transparencia.mpmg.mp.br/download/notas_fiscais/fornecimento_de_bens/2023/09/mpmg_nota_fiscal_1014-2023_unid_1091_contrato_PC030-23.pdf</v>
      </c>
      <c r="X45" s="8">
        <v>1014</v>
      </c>
      <c r="Y45" s="18" t="s">
        <v>336</v>
      </c>
    </row>
    <row r="46" spans="1:25" x14ac:dyDescent="0.25">
      <c r="B46" s="9" t="s">
        <v>70</v>
      </c>
      <c r="C46" s="19" t="s">
        <v>160</v>
      </c>
      <c r="D46" s="20" t="s">
        <v>161</v>
      </c>
      <c r="E46" s="21" t="s">
        <v>162</v>
      </c>
      <c r="F46" s="21" t="s">
        <v>163</v>
      </c>
      <c r="G46" s="21">
        <v>673</v>
      </c>
      <c r="H46" s="13">
        <f>WORKDAY(I46,-2)</f>
        <v>45191</v>
      </c>
      <c r="I46" s="5">
        <v>45195</v>
      </c>
      <c r="J46" s="21" t="s">
        <v>164</v>
      </c>
      <c r="K46" s="22">
        <v>204.75</v>
      </c>
      <c r="L46" s="15" t="s">
        <v>74</v>
      </c>
      <c r="M46" s="15">
        <f>G46</f>
        <v>673</v>
      </c>
      <c r="N46" s="16" t="s">
        <v>75</v>
      </c>
      <c r="O46" s="9" t="s">
        <v>76</v>
      </c>
      <c r="P46" s="9" t="str">
        <f>J46</f>
        <v>PC054-23</v>
      </c>
      <c r="Q46" s="6" t="str">
        <f>CONCATENATE(L46,M46,N46,O46,P46,)</f>
        <v>mpmg_nota_fiscal_673-2023_unid_1091_contrato_PC054-23</v>
      </c>
      <c r="R46" s="8" t="s">
        <v>165</v>
      </c>
      <c r="S46" s="8" t="s">
        <v>78</v>
      </c>
      <c r="T46" s="17" t="s">
        <v>294</v>
      </c>
      <c r="U46" s="8" t="str">
        <f t="shared" si="0"/>
        <v>mpmg_nota_fiscal_673-2023_unid_1091_contrato_PC054-23</v>
      </c>
      <c r="V46" s="8" t="s">
        <v>79</v>
      </c>
      <c r="W46" s="8" t="str">
        <f t="shared" si="1"/>
        <v>https://transparencia.mpmg.mp.br/download/notas_fiscais/fornecimento_de_bens/2023/09/mpmg_nota_fiscal_673-2023_unid_1091_contrato_PC054-23.pdf</v>
      </c>
      <c r="X46" s="8">
        <v>673</v>
      </c>
      <c r="Y46" s="18" t="s">
        <v>337</v>
      </c>
    </row>
    <row r="47" spans="1:25" x14ac:dyDescent="0.25">
      <c r="A47" s="23" t="s">
        <v>177</v>
      </c>
      <c r="B47" s="9" t="s">
        <v>70</v>
      </c>
      <c r="C47" s="19" t="s">
        <v>166</v>
      </c>
      <c r="D47" s="20" t="s">
        <v>161</v>
      </c>
      <c r="E47" s="21" t="s">
        <v>162</v>
      </c>
      <c r="F47" s="21" t="s">
        <v>163</v>
      </c>
      <c r="G47" s="21">
        <v>674</v>
      </c>
      <c r="H47" s="13">
        <f>WORKDAY(I47,-2)</f>
        <v>45191</v>
      </c>
      <c r="I47" s="5">
        <v>45195</v>
      </c>
      <c r="J47" s="21" t="s">
        <v>167</v>
      </c>
      <c r="K47" s="22">
        <v>58.5</v>
      </c>
      <c r="L47" s="15" t="s">
        <v>74</v>
      </c>
      <c r="M47" s="15">
        <f>G47</f>
        <v>674</v>
      </c>
      <c r="N47" s="16" t="s">
        <v>75</v>
      </c>
      <c r="O47" s="9" t="s">
        <v>76</v>
      </c>
      <c r="P47" s="9" t="str">
        <f>J47</f>
        <v>PC221-23</v>
      </c>
      <c r="Q47" s="6" t="str">
        <f>CONCATENATE(L47,M47,N47,O47,P47,)</f>
        <v>mpmg_nota_fiscal_674-2023_unid_1091_contrato_PC221-23</v>
      </c>
      <c r="R47" s="8" t="s">
        <v>168</v>
      </c>
      <c r="S47" s="8" t="s">
        <v>78</v>
      </c>
      <c r="T47" s="17" t="s">
        <v>294</v>
      </c>
      <c r="U47" s="8" t="str">
        <f t="shared" si="0"/>
        <v>mpmg_nota_fiscal_674-2023_unid_1091_contrato_PC221-23</v>
      </c>
      <c r="V47" s="8" t="s">
        <v>79</v>
      </c>
      <c r="W47" s="8" t="str">
        <f t="shared" si="1"/>
        <v>https://transparencia.mpmg.mp.br/download/notas_fiscais/fornecimento_de_bens/2023/09/mpmg_nota_fiscal_674-2023_unid_1091_contrato_PC221-23.pdf</v>
      </c>
      <c r="X47" s="8">
        <v>674</v>
      </c>
      <c r="Y47" s="18" t="s">
        <v>338</v>
      </c>
    </row>
    <row r="48" spans="1:25" x14ac:dyDescent="0.25">
      <c r="B48" s="9" t="s">
        <v>70</v>
      </c>
      <c r="C48" s="19" t="s">
        <v>180</v>
      </c>
      <c r="D48" s="20" t="s">
        <v>16</v>
      </c>
      <c r="E48" s="21" t="s">
        <v>17</v>
      </c>
      <c r="F48" s="21" t="s">
        <v>181</v>
      </c>
      <c r="G48" s="21">
        <v>2207</v>
      </c>
      <c r="H48" s="13">
        <f>WORKDAY(I48,-2)</f>
        <v>45191</v>
      </c>
      <c r="I48" s="5">
        <v>45195</v>
      </c>
      <c r="J48" s="21" t="s">
        <v>182</v>
      </c>
      <c r="K48" s="22">
        <v>2433</v>
      </c>
      <c r="L48" s="15" t="s">
        <v>74</v>
      </c>
      <c r="M48" s="15">
        <f>G48</f>
        <v>2207</v>
      </c>
      <c r="N48" s="16" t="s">
        <v>75</v>
      </c>
      <c r="O48" s="9" t="s">
        <v>76</v>
      </c>
      <c r="P48" s="9" t="str">
        <f>J48</f>
        <v>PC013-23</v>
      </c>
      <c r="Q48" s="6" t="str">
        <f>CONCATENATE(L48,M48,N48,O48,P48,)</f>
        <v>mpmg_nota_fiscal_2207-2023_unid_1091_contrato_PC013-23</v>
      </c>
      <c r="R48" s="8" t="s">
        <v>183</v>
      </c>
      <c r="S48" s="8" t="s">
        <v>78</v>
      </c>
      <c r="T48" s="17" t="s">
        <v>294</v>
      </c>
      <c r="U48" s="8" t="str">
        <f t="shared" si="0"/>
        <v>mpmg_nota_fiscal_2207-2023_unid_1091_contrato_PC013-23</v>
      </c>
      <c r="V48" s="8" t="s">
        <v>79</v>
      </c>
      <c r="W48" s="8" t="str">
        <f t="shared" si="1"/>
        <v>https://transparencia.mpmg.mp.br/download/notas_fiscais/fornecimento_de_bens/2023/09/mpmg_nota_fiscal_2207-2023_unid_1091_contrato_PC013-23.pdf</v>
      </c>
      <c r="X48" s="8">
        <v>2207</v>
      </c>
      <c r="Y48" s="18" t="s">
        <v>339</v>
      </c>
    </row>
    <row r="49" spans="2:25" x14ac:dyDescent="0.25">
      <c r="B49" s="9" t="s">
        <v>70</v>
      </c>
      <c r="C49" s="19" t="s">
        <v>184</v>
      </c>
      <c r="D49" s="20" t="s">
        <v>33</v>
      </c>
      <c r="E49" s="21" t="s">
        <v>34</v>
      </c>
      <c r="F49" s="21" t="s">
        <v>185</v>
      </c>
      <c r="G49" s="21">
        <v>870</v>
      </c>
      <c r="H49" s="13">
        <f>WORKDAY(I49,-2)</f>
        <v>45191</v>
      </c>
      <c r="I49" s="5">
        <v>45195</v>
      </c>
      <c r="J49" s="21" t="s">
        <v>186</v>
      </c>
      <c r="K49" s="22">
        <v>9660</v>
      </c>
      <c r="L49" s="15" t="s">
        <v>74</v>
      </c>
      <c r="M49" s="15">
        <f>G49</f>
        <v>870</v>
      </c>
      <c r="N49" s="16" t="s">
        <v>75</v>
      </c>
      <c r="O49" s="9" t="s">
        <v>76</v>
      </c>
      <c r="P49" s="9" t="str">
        <f>J49</f>
        <v>379-22</v>
      </c>
      <c r="Q49" s="6" t="str">
        <f>CONCATENATE(L49,M49,N49,O49,P49,)</f>
        <v>mpmg_nota_fiscal_870-2023_unid_1091_contrato_379-22</v>
      </c>
      <c r="R49" s="8" t="s">
        <v>187</v>
      </c>
      <c r="S49" s="8" t="s">
        <v>78</v>
      </c>
      <c r="T49" s="17" t="s">
        <v>294</v>
      </c>
      <c r="U49" s="8" t="str">
        <f t="shared" si="0"/>
        <v>mpmg_nota_fiscal_870-2023_unid_1091_contrato_379-22</v>
      </c>
      <c r="V49" s="8" t="s">
        <v>79</v>
      </c>
      <c r="W49" s="8" t="str">
        <f t="shared" si="1"/>
        <v>https://transparencia.mpmg.mp.br/download/notas_fiscais/fornecimento_de_bens/2023/09/mpmg_nota_fiscal_870-2023_unid_1091_contrato_379-22.pdf</v>
      </c>
      <c r="X49" s="8">
        <v>870</v>
      </c>
      <c r="Y49" s="18" t="s">
        <v>340</v>
      </c>
    </row>
    <row r="50" spans="2:25" x14ac:dyDescent="0.25">
      <c r="B50" s="9" t="s">
        <v>70</v>
      </c>
      <c r="C50" s="19" t="s">
        <v>188</v>
      </c>
      <c r="D50" s="20" t="s">
        <v>189</v>
      </c>
      <c r="E50" s="21" t="s">
        <v>190</v>
      </c>
      <c r="F50" s="21" t="s">
        <v>191</v>
      </c>
      <c r="G50" s="21">
        <v>250</v>
      </c>
      <c r="H50" s="13">
        <f>WORKDAY(I50,-2)</f>
        <v>45191</v>
      </c>
      <c r="I50" s="5">
        <v>45195</v>
      </c>
      <c r="J50" s="21" t="s">
        <v>192</v>
      </c>
      <c r="K50" s="22">
        <v>897.28</v>
      </c>
      <c r="L50" s="15" t="s">
        <v>74</v>
      </c>
      <c r="M50" s="15">
        <f>G50</f>
        <v>250</v>
      </c>
      <c r="N50" s="16" t="s">
        <v>75</v>
      </c>
      <c r="O50" s="9" t="s">
        <v>76</v>
      </c>
      <c r="P50" s="9" t="str">
        <f>J50</f>
        <v>173-19</v>
      </c>
      <c r="Q50" s="6" t="str">
        <f>CONCATENATE(L50,M50,N50,O50,P50,)</f>
        <v>mpmg_nota_fiscal_250-2023_unid_1091_contrato_173-19</v>
      </c>
      <c r="R50" s="8" t="s">
        <v>193</v>
      </c>
      <c r="S50" s="8" t="s">
        <v>78</v>
      </c>
      <c r="T50" s="17" t="s">
        <v>294</v>
      </c>
      <c r="U50" s="8" t="str">
        <f t="shared" si="0"/>
        <v>mpmg_nota_fiscal_250-2023_unid_1091_contrato_173-19</v>
      </c>
      <c r="V50" s="8" t="s">
        <v>79</v>
      </c>
      <c r="W50" s="8" t="str">
        <f t="shared" si="1"/>
        <v>https://transparencia.mpmg.mp.br/download/notas_fiscais/fornecimento_de_bens/2023/09/mpmg_nota_fiscal_250-2023_unid_1091_contrato_173-19.pdf</v>
      </c>
      <c r="X50" s="8">
        <v>250</v>
      </c>
      <c r="Y50" s="18" t="s">
        <v>341</v>
      </c>
    </row>
    <row r="51" spans="2:25" x14ac:dyDescent="0.25">
      <c r="B51" s="9" t="s">
        <v>70</v>
      </c>
      <c r="C51" s="19" t="s">
        <v>217</v>
      </c>
      <c r="D51" s="20" t="s">
        <v>50</v>
      </c>
      <c r="E51" s="21" t="s">
        <v>51</v>
      </c>
      <c r="F51" s="21" t="s">
        <v>52</v>
      </c>
      <c r="G51" s="21">
        <v>1745</v>
      </c>
      <c r="H51" s="13">
        <f>WORKDAY(I51,-2)</f>
        <v>45191</v>
      </c>
      <c r="I51" s="5">
        <v>45195</v>
      </c>
      <c r="J51" s="21" t="s">
        <v>156</v>
      </c>
      <c r="K51" s="22">
        <v>3288</v>
      </c>
      <c r="L51" s="15" t="s">
        <v>74</v>
      </c>
      <c r="M51" s="15">
        <f>G51</f>
        <v>1745</v>
      </c>
      <c r="N51" s="16" t="s">
        <v>75</v>
      </c>
      <c r="O51" s="9" t="s">
        <v>76</v>
      </c>
      <c r="P51" s="9" t="str">
        <f>J51</f>
        <v>PC219-23</v>
      </c>
      <c r="Q51" s="6" t="str">
        <f>CONCATENATE(L51,M51,N51,O51,P51,)</f>
        <v>mpmg_nota_fiscal_1745-2023_unid_1091_contrato_PC219-23</v>
      </c>
      <c r="R51" s="8" t="s">
        <v>218</v>
      </c>
      <c r="S51" s="8" t="s">
        <v>78</v>
      </c>
      <c r="T51" s="17" t="s">
        <v>294</v>
      </c>
      <c r="U51" s="8" t="str">
        <f t="shared" si="0"/>
        <v>mpmg_nota_fiscal_1745-2023_unid_1091_contrato_PC219-23</v>
      </c>
      <c r="V51" s="8" t="s">
        <v>79</v>
      </c>
      <c r="W51" s="8" t="str">
        <f t="shared" si="1"/>
        <v>https://transparencia.mpmg.mp.br/download/notas_fiscais/fornecimento_de_bens/2023/09/mpmg_nota_fiscal_1745-2023_unid_1091_contrato_PC219-23.pdf</v>
      </c>
      <c r="X51" s="8">
        <v>1745</v>
      </c>
      <c r="Y51" s="18" t="s">
        <v>342</v>
      </c>
    </row>
    <row r="52" spans="2:25" x14ac:dyDescent="0.25">
      <c r="B52" s="9" t="s">
        <v>70</v>
      </c>
      <c r="C52" s="19" t="s">
        <v>211</v>
      </c>
      <c r="D52" s="20" t="s">
        <v>16</v>
      </c>
      <c r="E52" s="21" t="s">
        <v>17</v>
      </c>
      <c r="F52" s="21" t="s">
        <v>181</v>
      </c>
      <c r="G52" s="21">
        <v>2208</v>
      </c>
      <c r="H52" s="13">
        <f>WORKDAY(I52,-2)</f>
        <v>45194</v>
      </c>
      <c r="I52" s="5">
        <v>45196</v>
      </c>
      <c r="J52" s="21" t="s">
        <v>182</v>
      </c>
      <c r="K52" s="22">
        <v>1620</v>
      </c>
      <c r="L52" s="15" t="s">
        <v>74</v>
      </c>
      <c r="M52" s="15">
        <f>G52</f>
        <v>2208</v>
      </c>
      <c r="N52" s="16" t="s">
        <v>75</v>
      </c>
      <c r="O52" s="9" t="s">
        <v>76</v>
      </c>
      <c r="P52" s="9" t="str">
        <f>J52</f>
        <v>PC013-23</v>
      </c>
      <c r="Q52" s="6" t="str">
        <f>CONCATENATE(L52,M52,N52,O52,P52,)</f>
        <v>mpmg_nota_fiscal_2208-2023_unid_1091_contrato_PC013-23</v>
      </c>
      <c r="R52" s="8" t="s">
        <v>212</v>
      </c>
      <c r="S52" s="8" t="s">
        <v>78</v>
      </c>
      <c r="T52" s="17" t="s">
        <v>294</v>
      </c>
      <c r="U52" s="8" t="str">
        <f t="shared" si="0"/>
        <v>mpmg_nota_fiscal_2208-2023_unid_1091_contrato_PC013-23</v>
      </c>
      <c r="V52" s="8" t="s">
        <v>79</v>
      </c>
      <c r="W52" s="8" t="str">
        <f t="shared" si="1"/>
        <v>https://transparencia.mpmg.mp.br/download/notas_fiscais/fornecimento_de_bens/2023/09/mpmg_nota_fiscal_2208-2023_unid_1091_contrato_PC013-23.pdf</v>
      </c>
      <c r="X52" s="8">
        <v>2208</v>
      </c>
      <c r="Y52" s="18" t="s">
        <v>343</v>
      </c>
    </row>
    <row r="53" spans="2:25" x14ac:dyDescent="0.25">
      <c r="B53" s="9" t="s">
        <v>70</v>
      </c>
      <c r="C53" s="19" t="s">
        <v>178</v>
      </c>
      <c r="D53" s="20" t="s">
        <v>18</v>
      </c>
      <c r="E53" s="21" t="s">
        <v>19</v>
      </c>
      <c r="F53" s="21" t="s">
        <v>15</v>
      </c>
      <c r="G53" s="21">
        <v>2022</v>
      </c>
      <c r="H53" s="13">
        <f>WORKDAY(I53,-2)</f>
        <v>45195</v>
      </c>
      <c r="I53" s="5">
        <v>45197</v>
      </c>
      <c r="J53" s="21" t="s">
        <v>110</v>
      </c>
      <c r="K53" s="22">
        <v>44429.5</v>
      </c>
      <c r="L53" s="15" t="s">
        <v>74</v>
      </c>
      <c r="M53" s="15">
        <f>G53</f>
        <v>2022</v>
      </c>
      <c r="N53" s="16" t="s">
        <v>75</v>
      </c>
      <c r="O53" s="9" t="s">
        <v>76</v>
      </c>
      <c r="P53" s="9" t="str">
        <f>J53</f>
        <v>PC100-23</v>
      </c>
      <c r="Q53" s="6" t="str">
        <f>CONCATENATE(L53,M53,N53,O53,P53,)</f>
        <v>mpmg_nota_fiscal_2022-2023_unid_1091_contrato_PC100-23</v>
      </c>
      <c r="R53" s="8" t="s">
        <v>179</v>
      </c>
      <c r="S53" s="8" t="s">
        <v>78</v>
      </c>
      <c r="T53" s="17" t="s">
        <v>294</v>
      </c>
      <c r="U53" s="8" t="str">
        <f t="shared" si="0"/>
        <v>mpmg_nota_fiscal_2022-2023_unid_1091_contrato_PC100-23</v>
      </c>
      <c r="V53" s="8" t="s">
        <v>79</v>
      </c>
      <c r="W53" s="8" t="str">
        <f t="shared" si="1"/>
        <v>https://transparencia.mpmg.mp.br/download/notas_fiscais/fornecimento_de_bens/2023/09/mpmg_nota_fiscal_2022-2023_unid_1091_contrato_PC100-23.pdf</v>
      </c>
      <c r="X53" s="8">
        <v>2022</v>
      </c>
      <c r="Y53" s="18" t="s">
        <v>344</v>
      </c>
    </row>
    <row r="54" spans="2:25" x14ac:dyDescent="0.25">
      <c r="B54" s="9" t="s">
        <v>70</v>
      </c>
      <c r="C54" s="19" t="s">
        <v>194</v>
      </c>
      <c r="D54" s="20" t="s">
        <v>195</v>
      </c>
      <c r="E54" s="21" t="s">
        <v>196</v>
      </c>
      <c r="F54" s="21" t="s">
        <v>197</v>
      </c>
      <c r="G54" s="21">
        <v>579</v>
      </c>
      <c r="H54" s="13">
        <f>WORKDAY(I54,-2)</f>
        <v>45195</v>
      </c>
      <c r="I54" s="5">
        <v>45197</v>
      </c>
      <c r="J54" s="21" t="s">
        <v>182</v>
      </c>
      <c r="K54" s="22">
        <v>5459.88</v>
      </c>
      <c r="L54" s="15" t="s">
        <v>74</v>
      </c>
      <c r="M54" s="15">
        <f>G54</f>
        <v>579</v>
      </c>
      <c r="N54" s="16" t="s">
        <v>75</v>
      </c>
      <c r="O54" s="9" t="s">
        <v>76</v>
      </c>
      <c r="P54" s="9" t="str">
        <f>J54</f>
        <v>PC013-23</v>
      </c>
      <c r="Q54" s="6" t="str">
        <f>CONCATENATE(L54,M54,N54,O54,P54,)</f>
        <v>mpmg_nota_fiscal_579-2023_unid_1091_contrato_PC013-23</v>
      </c>
      <c r="R54" s="8" t="s">
        <v>198</v>
      </c>
      <c r="S54" s="8" t="s">
        <v>78</v>
      </c>
      <c r="T54" s="17" t="s">
        <v>294</v>
      </c>
      <c r="U54" s="8" t="str">
        <f t="shared" si="0"/>
        <v>mpmg_nota_fiscal_579-2023_unid_1091_contrato_PC013-23</v>
      </c>
      <c r="V54" s="8" t="s">
        <v>79</v>
      </c>
      <c r="W54" s="8" t="str">
        <f t="shared" si="1"/>
        <v>https://transparencia.mpmg.mp.br/download/notas_fiscais/fornecimento_de_bens/2023/09/mpmg_nota_fiscal_579-2023_unid_1091_contrato_PC013-23.pdf</v>
      </c>
      <c r="X54" s="8">
        <v>579</v>
      </c>
      <c r="Y54" s="18" t="s">
        <v>345</v>
      </c>
    </row>
    <row r="55" spans="2:25" x14ac:dyDescent="0.25">
      <c r="B55" s="9" t="s">
        <v>70</v>
      </c>
      <c r="C55" s="19" t="s">
        <v>199</v>
      </c>
      <c r="D55" s="20" t="s">
        <v>200</v>
      </c>
      <c r="E55" s="21" t="s">
        <v>201</v>
      </c>
      <c r="F55" s="21" t="s">
        <v>197</v>
      </c>
      <c r="G55" s="21">
        <v>7865</v>
      </c>
      <c r="H55" s="13">
        <f>WORKDAY(I55,-2)</f>
        <v>45195</v>
      </c>
      <c r="I55" s="5">
        <v>45197</v>
      </c>
      <c r="J55" s="21" t="s">
        <v>182</v>
      </c>
      <c r="K55" s="22">
        <v>13760</v>
      </c>
      <c r="L55" s="15" t="s">
        <v>74</v>
      </c>
      <c r="M55" s="15">
        <f>G55</f>
        <v>7865</v>
      </c>
      <c r="N55" s="16" t="s">
        <v>75</v>
      </c>
      <c r="O55" s="9" t="s">
        <v>76</v>
      </c>
      <c r="P55" s="9" t="str">
        <f>J55</f>
        <v>PC013-23</v>
      </c>
      <c r="Q55" s="6" t="str">
        <f>CONCATENATE(L55,M55,N55,O55,P55,)</f>
        <v>mpmg_nota_fiscal_7865-2023_unid_1091_contrato_PC013-23</v>
      </c>
      <c r="R55" s="8" t="s">
        <v>202</v>
      </c>
      <c r="S55" s="8" t="s">
        <v>78</v>
      </c>
      <c r="T55" s="17" t="s">
        <v>294</v>
      </c>
      <c r="U55" s="8" t="str">
        <f t="shared" si="0"/>
        <v>mpmg_nota_fiscal_7865-2023_unid_1091_contrato_PC013-23</v>
      </c>
      <c r="V55" s="8" t="s">
        <v>79</v>
      </c>
      <c r="W55" s="8" t="str">
        <f t="shared" si="1"/>
        <v>https://transparencia.mpmg.mp.br/download/notas_fiscais/fornecimento_de_bens/2023/09/mpmg_nota_fiscal_7865-2023_unid_1091_contrato_PC013-23.pdf</v>
      </c>
      <c r="X55" s="8">
        <v>7865</v>
      </c>
      <c r="Y55" s="18" t="s">
        <v>346</v>
      </c>
    </row>
    <row r="56" spans="2:25" x14ac:dyDescent="0.25">
      <c r="B56" s="9" t="s">
        <v>70</v>
      </c>
      <c r="C56" s="19" t="s">
        <v>203</v>
      </c>
      <c r="D56" s="20" t="s">
        <v>195</v>
      </c>
      <c r="E56" s="21" t="s">
        <v>196</v>
      </c>
      <c r="F56" s="21" t="s">
        <v>197</v>
      </c>
      <c r="G56" s="21">
        <v>575</v>
      </c>
      <c r="H56" s="13">
        <f>WORKDAY(I56,-2)</f>
        <v>45195</v>
      </c>
      <c r="I56" s="5">
        <v>45197</v>
      </c>
      <c r="J56" s="21" t="s">
        <v>182</v>
      </c>
      <c r="K56" s="22">
        <v>5008.6400000000003</v>
      </c>
      <c r="L56" s="15" t="s">
        <v>74</v>
      </c>
      <c r="M56" s="15">
        <f>G56</f>
        <v>575</v>
      </c>
      <c r="N56" s="16" t="s">
        <v>75</v>
      </c>
      <c r="O56" s="9" t="s">
        <v>76</v>
      </c>
      <c r="P56" s="9" t="str">
        <f>J56</f>
        <v>PC013-23</v>
      </c>
      <c r="Q56" s="6" t="str">
        <f>CONCATENATE(L56,M56,N56,O56,P56,)</f>
        <v>mpmg_nota_fiscal_575-2023_unid_1091_contrato_PC013-23</v>
      </c>
      <c r="R56" s="8" t="s">
        <v>204</v>
      </c>
      <c r="S56" s="8" t="s">
        <v>78</v>
      </c>
      <c r="T56" s="17" t="s">
        <v>294</v>
      </c>
      <c r="U56" s="8" t="str">
        <f t="shared" si="0"/>
        <v>mpmg_nota_fiscal_575-2023_unid_1091_contrato_PC013-23</v>
      </c>
      <c r="V56" s="8" t="s">
        <v>79</v>
      </c>
      <c r="W56" s="8" t="str">
        <f t="shared" si="1"/>
        <v>https://transparencia.mpmg.mp.br/download/notas_fiscais/fornecimento_de_bens/2023/09/mpmg_nota_fiscal_575-2023_unid_1091_contrato_PC013-23.pdf</v>
      </c>
      <c r="X56" s="8">
        <v>575</v>
      </c>
      <c r="Y56" s="18" t="s">
        <v>347</v>
      </c>
    </row>
    <row r="57" spans="2:25" x14ac:dyDescent="0.25">
      <c r="B57" s="9" t="s">
        <v>70</v>
      </c>
      <c r="C57" s="19" t="s">
        <v>205</v>
      </c>
      <c r="D57" s="20" t="s">
        <v>206</v>
      </c>
      <c r="E57" s="21" t="s">
        <v>207</v>
      </c>
      <c r="F57" s="21" t="s">
        <v>208</v>
      </c>
      <c r="G57" s="21">
        <v>15630</v>
      </c>
      <c r="H57" s="13">
        <f>WORKDAY(I57,-2)</f>
        <v>45195</v>
      </c>
      <c r="I57" s="5">
        <v>45197</v>
      </c>
      <c r="J57" s="21" t="s">
        <v>209</v>
      </c>
      <c r="K57" s="22">
        <v>262.5</v>
      </c>
      <c r="L57" s="15" t="s">
        <v>74</v>
      </c>
      <c r="M57" s="15">
        <f>G57</f>
        <v>15630</v>
      </c>
      <c r="N57" s="16" t="s">
        <v>75</v>
      </c>
      <c r="O57" s="9" t="s">
        <v>76</v>
      </c>
      <c r="P57" s="9" t="str">
        <f>J57</f>
        <v>055-21</v>
      </c>
      <c r="Q57" s="6" t="str">
        <f>CONCATENATE(L57,M57,N57,O57,P57,)</f>
        <v>mpmg_nota_fiscal_15630-2023_unid_1091_contrato_055-21</v>
      </c>
      <c r="R57" s="8" t="s">
        <v>210</v>
      </c>
      <c r="S57" s="8" t="s">
        <v>78</v>
      </c>
      <c r="T57" s="17" t="s">
        <v>294</v>
      </c>
      <c r="U57" s="8" t="str">
        <f t="shared" si="0"/>
        <v>mpmg_nota_fiscal_15630-2023_unid_1091_contrato_055-21</v>
      </c>
      <c r="V57" s="8" t="s">
        <v>79</v>
      </c>
      <c r="W57" s="8" t="str">
        <f t="shared" si="1"/>
        <v>https://transparencia.mpmg.mp.br/download/notas_fiscais/fornecimento_de_bens/2023/09/mpmg_nota_fiscal_15630-2023_unid_1091_contrato_055-21.pdf</v>
      </c>
      <c r="X57" s="8">
        <v>15630</v>
      </c>
      <c r="Y57" s="18" t="s">
        <v>348</v>
      </c>
    </row>
    <row r="58" spans="2:25" x14ac:dyDescent="0.25">
      <c r="B58" s="9" t="s">
        <v>70</v>
      </c>
      <c r="C58" s="19" t="s">
        <v>219</v>
      </c>
      <c r="D58" s="20" t="s">
        <v>220</v>
      </c>
      <c r="E58" s="21" t="s">
        <v>221</v>
      </c>
      <c r="F58" s="21" t="s">
        <v>222</v>
      </c>
      <c r="G58" s="21">
        <v>1986</v>
      </c>
      <c r="H58" s="13">
        <f>WORKDAY(I58,-2)</f>
        <v>45195</v>
      </c>
      <c r="I58" s="5">
        <v>45197</v>
      </c>
      <c r="J58" s="21" t="s">
        <v>223</v>
      </c>
      <c r="K58" s="22">
        <v>97770</v>
      </c>
      <c r="L58" s="15" t="s">
        <v>74</v>
      </c>
      <c r="M58" s="15">
        <f>G58</f>
        <v>1986</v>
      </c>
      <c r="N58" s="16" t="s">
        <v>75</v>
      </c>
      <c r="O58" s="9" t="s">
        <v>76</v>
      </c>
      <c r="P58" s="9" t="str">
        <f>J58</f>
        <v>PC183-23</v>
      </c>
      <c r="Q58" s="6" t="str">
        <f>CONCATENATE(L58,M58,N58,O58,P58,)</f>
        <v>mpmg_nota_fiscal_1986-2023_unid_1091_contrato_PC183-23</v>
      </c>
      <c r="R58" s="8" t="s">
        <v>224</v>
      </c>
      <c r="S58" s="8" t="s">
        <v>78</v>
      </c>
      <c r="T58" s="17" t="s">
        <v>294</v>
      </c>
      <c r="U58" s="8" t="str">
        <f t="shared" si="0"/>
        <v>mpmg_nota_fiscal_1986-2023_unid_1091_contrato_PC183-23</v>
      </c>
      <c r="V58" s="8" t="s">
        <v>79</v>
      </c>
      <c r="W58" s="8" t="str">
        <f t="shared" si="1"/>
        <v>https://transparencia.mpmg.mp.br/download/notas_fiscais/fornecimento_de_bens/2023/09/mpmg_nota_fiscal_1986-2023_unid_1091_contrato_PC183-23.pdf</v>
      </c>
      <c r="X58" s="8">
        <v>1986</v>
      </c>
      <c r="Y58" s="18" t="s">
        <v>349</v>
      </c>
    </row>
    <row r="59" spans="2:25" x14ac:dyDescent="0.25">
      <c r="B59" s="9" t="s">
        <v>70</v>
      </c>
      <c r="C59" s="19" t="s">
        <v>228</v>
      </c>
      <c r="D59" s="20" t="s">
        <v>50</v>
      </c>
      <c r="E59" s="21" t="s">
        <v>51</v>
      </c>
      <c r="F59" s="21" t="s">
        <v>52</v>
      </c>
      <c r="G59" s="21">
        <v>1748</v>
      </c>
      <c r="H59" s="13">
        <f>WORKDAY(I59,-2)</f>
        <v>45195</v>
      </c>
      <c r="I59" s="5">
        <v>45197</v>
      </c>
      <c r="J59" s="21" t="s">
        <v>156</v>
      </c>
      <c r="K59" s="22">
        <v>601.86</v>
      </c>
      <c r="L59" s="15" t="s">
        <v>74</v>
      </c>
      <c r="M59" s="15">
        <f>G59</f>
        <v>1748</v>
      </c>
      <c r="N59" s="16" t="s">
        <v>75</v>
      </c>
      <c r="O59" s="9" t="s">
        <v>76</v>
      </c>
      <c r="P59" s="9" t="str">
        <f>J59</f>
        <v>PC219-23</v>
      </c>
      <c r="Q59" s="6" t="str">
        <f>CONCATENATE(L59,M59,N59,O59,P59,)</f>
        <v>mpmg_nota_fiscal_1748-2023_unid_1091_contrato_PC219-23</v>
      </c>
      <c r="R59" s="8" t="s">
        <v>229</v>
      </c>
      <c r="S59" s="8" t="s">
        <v>78</v>
      </c>
      <c r="T59" s="17" t="s">
        <v>294</v>
      </c>
      <c r="U59" s="8" t="str">
        <f t="shared" si="0"/>
        <v>mpmg_nota_fiscal_1748-2023_unid_1091_contrato_PC219-23</v>
      </c>
      <c r="V59" s="8" t="s">
        <v>79</v>
      </c>
      <c r="W59" s="8" t="str">
        <f t="shared" si="1"/>
        <v>https://transparencia.mpmg.mp.br/download/notas_fiscais/fornecimento_de_bens/2023/09/mpmg_nota_fiscal_1748-2023_unid_1091_contrato_PC219-23.pdf</v>
      </c>
      <c r="X59" s="8">
        <v>1748</v>
      </c>
      <c r="Y59" s="18" t="s">
        <v>350</v>
      </c>
    </row>
    <row r="60" spans="2:25" x14ac:dyDescent="0.25">
      <c r="B60" s="9" t="s">
        <v>70</v>
      </c>
      <c r="C60" s="19" t="s">
        <v>225</v>
      </c>
      <c r="D60" s="20" t="s">
        <v>26</v>
      </c>
      <c r="E60" s="21" t="s">
        <v>27</v>
      </c>
      <c r="F60" s="21" t="s">
        <v>28</v>
      </c>
      <c r="G60" s="21">
        <v>26243</v>
      </c>
      <c r="H60" s="13">
        <f>WORKDAY(I60,-2)</f>
        <v>45197</v>
      </c>
      <c r="I60" s="5">
        <v>45201</v>
      </c>
      <c r="J60" s="21" t="s">
        <v>226</v>
      </c>
      <c r="K60" s="22">
        <v>47751.6</v>
      </c>
      <c r="L60" s="15" t="s">
        <v>74</v>
      </c>
      <c r="M60" s="15">
        <f>G60</f>
        <v>26243</v>
      </c>
      <c r="N60" s="16" t="s">
        <v>75</v>
      </c>
      <c r="O60" s="9" t="s">
        <v>76</v>
      </c>
      <c r="P60" s="9" t="str">
        <f>J60</f>
        <v>181-21</v>
      </c>
      <c r="Q60" s="6" t="str">
        <f>CONCATENATE(L60,M60,N60,O60,P60,)</f>
        <v>mpmg_nota_fiscal_26243-2023_unid_1091_contrato_181-21</v>
      </c>
      <c r="R60" s="8" t="s">
        <v>227</v>
      </c>
      <c r="S60" s="8" t="s">
        <v>78</v>
      </c>
      <c r="T60" s="17" t="s">
        <v>294</v>
      </c>
      <c r="U60" s="8" t="str">
        <f t="shared" si="0"/>
        <v>mpmg_nota_fiscal_26243-2023_unid_1091_contrato_181-21</v>
      </c>
      <c r="V60" s="8" t="s">
        <v>79</v>
      </c>
      <c r="W60" s="8" t="str">
        <f t="shared" si="1"/>
        <v>https://transparencia.mpmg.mp.br/download/notas_fiscais/fornecimento_de_bens/2023/09/mpmg_nota_fiscal_26243-2023_unid_1091_contrato_181-21.pdf</v>
      </c>
      <c r="X60" s="8">
        <v>26243</v>
      </c>
      <c r="Y60" s="18" t="s">
        <v>351</v>
      </c>
    </row>
    <row r="61" spans="2:25" x14ac:dyDescent="0.25">
      <c r="B61" s="9" t="s">
        <v>70</v>
      </c>
      <c r="C61" s="19" t="s">
        <v>250</v>
      </c>
      <c r="D61" s="20" t="s">
        <v>46</v>
      </c>
      <c r="E61" s="21" t="s">
        <v>25</v>
      </c>
      <c r="F61" s="21" t="s">
        <v>96</v>
      </c>
      <c r="G61" s="21">
        <v>52</v>
      </c>
      <c r="H61" s="13">
        <f>WORKDAY(I61,-2)</f>
        <v>45197</v>
      </c>
      <c r="I61" s="5">
        <v>45201</v>
      </c>
      <c r="J61" s="21" t="s">
        <v>97</v>
      </c>
      <c r="K61" s="22">
        <v>6956.67</v>
      </c>
      <c r="L61" s="15" t="s">
        <v>74</v>
      </c>
      <c r="M61" s="15">
        <f>G61</f>
        <v>52</v>
      </c>
      <c r="N61" s="16" t="s">
        <v>75</v>
      </c>
      <c r="O61" s="9" t="s">
        <v>76</v>
      </c>
      <c r="P61" s="9" t="str">
        <f>J61</f>
        <v>PC385-22</v>
      </c>
      <c r="Q61" s="6" t="str">
        <f>CONCATENATE(L61,M61,N61,O61,P61,)</f>
        <v>mpmg_nota_fiscal_52-2023_unid_1091_contrato_PC385-22</v>
      </c>
      <c r="R61" s="8" t="s">
        <v>251</v>
      </c>
      <c r="S61" s="8" t="s">
        <v>78</v>
      </c>
      <c r="T61" s="17" t="s">
        <v>294</v>
      </c>
      <c r="U61" s="8" t="str">
        <f t="shared" si="0"/>
        <v>mpmg_nota_fiscal_52-2023_unid_1091_contrato_PC385-22</v>
      </c>
      <c r="V61" s="8" t="s">
        <v>79</v>
      </c>
      <c r="W61" s="8" t="str">
        <f t="shared" si="1"/>
        <v>https://transparencia.mpmg.mp.br/download/notas_fiscais/fornecimento_de_bens/2023/09/mpmg_nota_fiscal_52-2023_unid_1091_contrato_PC385-22.pdf</v>
      </c>
      <c r="X61" s="8">
        <v>52</v>
      </c>
      <c r="Y61" s="18" t="s">
        <v>352</v>
      </c>
    </row>
    <row r="62" spans="2:25" x14ac:dyDescent="0.25">
      <c r="B62" s="9" t="s">
        <v>70</v>
      </c>
      <c r="C62" s="19" t="s">
        <v>252</v>
      </c>
      <c r="D62" s="20" t="s">
        <v>46</v>
      </c>
      <c r="E62" s="21" t="s">
        <v>25</v>
      </c>
      <c r="F62" s="21" t="s">
        <v>96</v>
      </c>
      <c r="G62" s="21">
        <v>51</v>
      </c>
      <c r="H62" s="13">
        <f>WORKDAY(I62,-2)</f>
        <v>45197</v>
      </c>
      <c r="I62" s="5">
        <v>45201</v>
      </c>
      <c r="J62" s="21" t="s">
        <v>97</v>
      </c>
      <c r="K62" s="22">
        <v>14610.54</v>
      </c>
      <c r="L62" s="15" t="s">
        <v>74</v>
      </c>
      <c r="M62" s="15">
        <f>G62</f>
        <v>51</v>
      </c>
      <c r="N62" s="16" t="s">
        <v>75</v>
      </c>
      <c r="O62" s="9" t="s">
        <v>76</v>
      </c>
      <c r="P62" s="9" t="str">
        <f>J62</f>
        <v>PC385-22</v>
      </c>
      <c r="Q62" s="6" t="str">
        <f>CONCATENATE(L62,M62,N62,O62,P62,)</f>
        <v>mpmg_nota_fiscal_51-2023_unid_1091_contrato_PC385-22</v>
      </c>
      <c r="R62" s="8" t="s">
        <v>253</v>
      </c>
      <c r="S62" s="8" t="s">
        <v>78</v>
      </c>
      <c r="T62" s="17" t="s">
        <v>294</v>
      </c>
      <c r="U62" s="8" t="str">
        <f t="shared" si="0"/>
        <v>mpmg_nota_fiscal_51-2023_unid_1091_contrato_PC385-22</v>
      </c>
      <c r="V62" s="8" t="s">
        <v>79</v>
      </c>
      <c r="W62" s="8" t="str">
        <f t="shared" si="1"/>
        <v>https://transparencia.mpmg.mp.br/download/notas_fiscais/fornecimento_de_bens/2023/09/mpmg_nota_fiscal_51-2023_unid_1091_contrato_PC385-22.pdf</v>
      </c>
      <c r="X62" s="8">
        <v>51</v>
      </c>
      <c r="Y62" s="18" t="s">
        <v>353</v>
      </c>
    </row>
    <row r="63" spans="2:25" x14ac:dyDescent="0.25">
      <c r="B63" s="9" t="s">
        <v>70</v>
      </c>
      <c r="C63" s="19" t="s">
        <v>254</v>
      </c>
      <c r="D63" s="20" t="s">
        <v>46</v>
      </c>
      <c r="E63" s="21" t="s">
        <v>25</v>
      </c>
      <c r="F63" s="21" t="s">
        <v>96</v>
      </c>
      <c r="G63" s="21">
        <v>50</v>
      </c>
      <c r="H63" s="13">
        <f>WORKDAY(I63,-2)</f>
        <v>45197</v>
      </c>
      <c r="I63" s="5">
        <v>45201</v>
      </c>
      <c r="J63" s="21" t="s">
        <v>97</v>
      </c>
      <c r="K63" s="22">
        <v>4876.05</v>
      </c>
      <c r="L63" s="15" t="s">
        <v>74</v>
      </c>
      <c r="M63" s="15">
        <f>G63</f>
        <v>50</v>
      </c>
      <c r="N63" s="16" t="s">
        <v>75</v>
      </c>
      <c r="O63" s="9" t="s">
        <v>76</v>
      </c>
      <c r="P63" s="9" t="str">
        <f>J63</f>
        <v>PC385-22</v>
      </c>
      <c r="Q63" s="6" t="str">
        <f>CONCATENATE(L63,M63,N63,O63,P63,)</f>
        <v>mpmg_nota_fiscal_50-2023_unid_1091_contrato_PC385-22</v>
      </c>
      <c r="R63" s="8" t="s">
        <v>255</v>
      </c>
      <c r="S63" s="8" t="s">
        <v>78</v>
      </c>
      <c r="T63" s="17" t="s">
        <v>294</v>
      </c>
      <c r="U63" s="8" t="str">
        <f t="shared" si="0"/>
        <v>mpmg_nota_fiscal_50-2023_unid_1091_contrato_PC385-22</v>
      </c>
      <c r="V63" s="8" t="s">
        <v>79</v>
      </c>
      <c r="W63" s="8" t="str">
        <f t="shared" si="1"/>
        <v>https://transparencia.mpmg.mp.br/download/notas_fiscais/fornecimento_de_bens/2023/09/mpmg_nota_fiscal_50-2023_unid_1091_contrato_PC385-22.pdf</v>
      </c>
      <c r="X63" s="8">
        <v>50</v>
      </c>
      <c r="Y63" s="18" t="s">
        <v>354</v>
      </c>
    </row>
    <row r="64" spans="2:25" x14ac:dyDescent="0.25">
      <c r="B64" s="9" t="s">
        <v>70</v>
      </c>
      <c r="C64" s="19" t="s">
        <v>230</v>
      </c>
      <c r="D64" s="20" t="s">
        <v>231</v>
      </c>
      <c r="E64" s="21" t="s">
        <v>232</v>
      </c>
      <c r="F64" s="21" t="s">
        <v>233</v>
      </c>
      <c r="G64" s="21">
        <v>8513</v>
      </c>
      <c r="H64" s="13">
        <f>WORKDAY(I64,-2)</f>
        <v>45198</v>
      </c>
      <c r="I64" s="5">
        <v>45202</v>
      </c>
      <c r="J64" s="21" t="s">
        <v>234</v>
      </c>
      <c r="K64" s="22">
        <v>4530675</v>
      </c>
      <c r="L64" s="15" t="s">
        <v>74</v>
      </c>
      <c r="M64" s="15">
        <f>G64</f>
        <v>8513</v>
      </c>
      <c r="N64" s="16" t="s">
        <v>75</v>
      </c>
      <c r="O64" s="9" t="s">
        <v>76</v>
      </c>
      <c r="P64" s="9" t="str">
        <f>J64</f>
        <v>092-23</v>
      </c>
      <c r="Q64" s="6" t="str">
        <f>CONCATENATE(L64,M64,N64,O64,P64,)</f>
        <v>mpmg_nota_fiscal_8513-2023_unid_1091_contrato_092-23</v>
      </c>
      <c r="R64" s="8" t="s">
        <v>235</v>
      </c>
      <c r="S64" s="8" t="s">
        <v>78</v>
      </c>
      <c r="T64" s="17" t="s">
        <v>294</v>
      </c>
      <c r="U64" s="8" t="str">
        <f t="shared" si="0"/>
        <v>mpmg_nota_fiscal_8513-2023_unid_1091_contrato_092-23</v>
      </c>
      <c r="V64" s="8" t="s">
        <v>79</v>
      </c>
      <c r="W64" s="8" t="str">
        <f t="shared" si="1"/>
        <v>https://transparencia.mpmg.mp.br/download/notas_fiscais/fornecimento_de_bens/2023/09/mpmg_nota_fiscal_8513-2023_unid_1091_contrato_092-23.pdf</v>
      </c>
      <c r="X64" s="8">
        <v>8513</v>
      </c>
      <c r="Y64" s="18" t="s">
        <v>355</v>
      </c>
    </row>
    <row r="65" spans="2:25" x14ac:dyDescent="0.25">
      <c r="B65" s="9" t="s">
        <v>70</v>
      </c>
      <c r="C65" s="19" t="s">
        <v>236</v>
      </c>
      <c r="D65" s="20" t="s">
        <v>44</v>
      </c>
      <c r="E65" s="21" t="s">
        <v>45</v>
      </c>
      <c r="F65" s="21" t="s">
        <v>237</v>
      </c>
      <c r="G65" s="21">
        <v>2680</v>
      </c>
      <c r="H65" s="13">
        <f>WORKDAY(I65,-2)</f>
        <v>45202</v>
      </c>
      <c r="I65" s="5">
        <v>45204</v>
      </c>
      <c r="J65" s="21" t="s">
        <v>238</v>
      </c>
      <c r="K65" s="22">
        <v>48607</v>
      </c>
      <c r="L65" s="15" t="s">
        <v>74</v>
      </c>
      <c r="M65" s="15">
        <f>G65</f>
        <v>2680</v>
      </c>
      <c r="N65" s="16" t="s">
        <v>75</v>
      </c>
      <c r="O65" s="9" t="s">
        <v>76</v>
      </c>
      <c r="P65" s="9" t="str">
        <f>J65</f>
        <v>PC041-23</v>
      </c>
      <c r="Q65" s="6" t="str">
        <f>CONCATENATE(L65,M65,N65,O65,P65,)</f>
        <v>mpmg_nota_fiscal_2680-2023_unid_1091_contrato_PC041-23</v>
      </c>
      <c r="R65" s="8" t="s">
        <v>239</v>
      </c>
      <c r="S65" s="8" t="s">
        <v>78</v>
      </c>
      <c r="T65" s="17" t="s">
        <v>294</v>
      </c>
      <c r="U65" s="8" t="str">
        <f t="shared" si="0"/>
        <v>mpmg_nota_fiscal_2680-2023_unid_1091_contrato_PC041-23</v>
      </c>
      <c r="V65" s="8" t="s">
        <v>79</v>
      </c>
      <c r="W65" s="8" t="str">
        <f t="shared" si="1"/>
        <v>https://transparencia.mpmg.mp.br/download/notas_fiscais/fornecimento_de_bens/2023/09/mpmg_nota_fiscal_2680-2023_unid_1091_contrato_PC041-23.pdf</v>
      </c>
      <c r="X65" s="8">
        <v>2680</v>
      </c>
      <c r="Y65" s="18" t="s">
        <v>356</v>
      </c>
    </row>
    <row r="66" spans="2:25" x14ac:dyDescent="0.25">
      <c r="B66" s="9" t="s">
        <v>70</v>
      </c>
      <c r="C66" s="19" t="s">
        <v>236</v>
      </c>
      <c r="D66" s="20" t="s">
        <v>44</v>
      </c>
      <c r="E66" s="21" t="s">
        <v>45</v>
      </c>
      <c r="F66" s="21" t="s">
        <v>237</v>
      </c>
      <c r="G66" s="21">
        <v>2681</v>
      </c>
      <c r="H66" s="13">
        <f>WORKDAY(I66,-2)</f>
        <v>45202</v>
      </c>
      <c r="I66" s="5">
        <v>45204</v>
      </c>
      <c r="J66" s="21" t="s">
        <v>238</v>
      </c>
      <c r="K66" s="22">
        <v>446.4</v>
      </c>
      <c r="L66" s="15" t="s">
        <v>74</v>
      </c>
      <c r="M66" s="15">
        <f>G66</f>
        <v>2681</v>
      </c>
      <c r="N66" s="16" t="s">
        <v>75</v>
      </c>
      <c r="O66" s="9" t="s">
        <v>76</v>
      </c>
      <c r="P66" s="9" t="str">
        <f>J66</f>
        <v>PC041-23</v>
      </c>
      <c r="Q66" s="6" t="str">
        <f>CONCATENATE(L66,M66,N66,O66,P66,)</f>
        <v>mpmg_nota_fiscal_2681-2023_unid_1091_contrato_PC041-23</v>
      </c>
      <c r="R66" s="8" t="s">
        <v>240</v>
      </c>
      <c r="S66" s="8" t="s">
        <v>78</v>
      </c>
      <c r="T66" s="17" t="s">
        <v>294</v>
      </c>
      <c r="U66" s="8" t="str">
        <f t="shared" si="0"/>
        <v>mpmg_nota_fiscal_2681-2023_unid_1091_contrato_PC041-23</v>
      </c>
      <c r="V66" s="8" t="s">
        <v>79</v>
      </c>
      <c r="W66" s="8" t="str">
        <f t="shared" si="1"/>
        <v>https://transparencia.mpmg.mp.br/download/notas_fiscais/fornecimento_de_bens/2023/09/mpmg_nota_fiscal_2681-2023_unid_1091_contrato_PC041-23.pdf</v>
      </c>
      <c r="X66" s="8">
        <v>2681</v>
      </c>
      <c r="Y66" s="18" t="s">
        <v>357</v>
      </c>
    </row>
    <row r="67" spans="2:25" x14ac:dyDescent="0.25">
      <c r="B67" s="9" t="s">
        <v>70</v>
      </c>
      <c r="C67" s="19" t="s">
        <v>241</v>
      </c>
      <c r="D67" s="20" t="s">
        <v>18</v>
      </c>
      <c r="E67" s="21" t="s">
        <v>19</v>
      </c>
      <c r="F67" s="21" t="s">
        <v>242</v>
      </c>
      <c r="G67" s="21">
        <v>2066</v>
      </c>
      <c r="H67" s="13">
        <f>WORKDAY(I67,-2)</f>
        <v>45202</v>
      </c>
      <c r="I67" s="5">
        <v>45204</v>
      </c>
      <c r="J67" s="21" t="s">
        <v>243</v>
      </c>
      <c r="K67" s="22">
        <v>4827.9399999999996</v>
      </c>
      <c r="L67" s="15" t="s">
        <v>74</v>
      </c>
      <c r="M67" s="15">
        <f>G67</f>
        <v>2066</v>
      </c>
      <c r="N67" s="16" t="s">
        <v>75</v>
      </c>
      <c r="O67" s="9" t="s">
        <v>76</v>
      </c>
      <c r="P67" s="9" t="str">
        <f>J67</f>
        <v>PC042-23</v>
      </c>
      <c r="Q67" s="6" t="str">
        <f>CONCATENATE(L67,M67,N67,O67,P67,)</f>
        <v>mpmg_nota_fiscal_2066-2023_unid_1091_contrato_PC042-23</v>
      </c>
      <c r="R67" s="8" t="s">
        <v>244</v>
      </c>
      <c r="S67" s="8" t="s">
        <v>78</v>
      </c>
      <c r="T67" s="17" t="s">
        <v>294</v>
      </c>
      <c r="U67" s="8" t="str">
        <f t="shared" si="0"/>
        <v>mpmg_nota_fiscal_2066-2023_unid_1091_contrato_PC042-23</v>
      </c>
      <c r="V67" s="8" t="s">
        <v>79</v>
      </c>
      <c r="W67" s="8" t="str">
        <f t="shared" si="1"/>
        <v>https://transparencia.mpmg.mp.br/download/notas_fiscais/fornecimento_de_bens/2023/09/mpmg_nota_fiscal_2066-2023_unid_1091_contrato_PC042-23.pdf</v>
      </c>
      <c r="X67" s="8">
        <v>2066</v>
      </c>
      <c r="Y67" s="18" t="s">
        <v>358</v>
      </c>
    </row>
    <row r="68" spans="2:25" x14ac:dyDescent="0.25">
      <c r="B68" s="9" t="s">
        <v>70</v>
      </c>
      <c r="C68" s="19" t="s">
        <v>245</v>
      </c>
      <c r="D68" s="20" t="s">
        <v>29</v>
      </c>
      <c r="E68" s="21" t="s">
        <v>30</v>
      </c>
      <c r="F68" s="21" t="s">
        <v>32</v>
      </c>
      <c r="G68" s="21">
        <v>216006</v>
      </c>
      <c r="H68" s="13">
        <f>WORKDAY(I68,-2)</f>
        <v>45202</v>
      </c>
      <c r="I68" s="5">
        <v>45204</v>
      </c>
      <c r="J68" s="21" t="s">
        <v>246</v>
      </c>
      <c r="K68" s="22">
        <v>3649.82</v>
      </c>
      <c r="L68" s="15" t="s">
        <v>74</v>
      </c>
      <c r="M68" s="15">
        <f>G68</f>
        <v>216006</v>
      </c>
      <c r="N68" s="16" t="s">
        <v>75</v>
      </c>
      <c r="O68" s="9" t="s">
        <v>76</v>
      </c>
      <c r="P68" s="9" t="str">
        <f>J68</f>
        <v>054-23</v>
      </c>
      <c r="Q68" s="6" t="str">
        <f>CONCATENATE(L68,M68,N68,O68,P68,)</f>
        <v>mpmg_nota_fiscal_216006-2023_unid_1091_contrato_054-23</v>
      </c>
      <c r="R68" s="8" t="s">
        <v>247</v>
      </c>
      <c r="S68" s="8" t="s">
        <v>78</v>
      </c>
      <c r="T68" s="17" t="s">
        <v>294</v>
      </c>
      <c r="U68" s="8" t="str">
        <f t="shared" si="0"/>
        <v>mpmg_nota_fiscal_216006-2023_unid_1091_contrato_054-23</v>
      </c>
      <c r="V68" s="8" t="s">
        <v>79</v>
      </c>
      <c r="W68" s="8" t="str">
        <f t="shared" si="1"/>
        <v>https://transparencia.mpmg.mp.br/download/notas_fiscais/fornecimento_de_bens/2023/09/mpmg_nota_fiscal_216006-2023_unid_1091_contrato_054-23.pdf</v>
      </c>
      <c r="X68" s="8">
        <v>216006</v>
      </c>
      <c r="Y68" s="18" t="s">
        <v>359</v>
      </c>
    </row>
    <row r="69" spans="2:25" x14ac:dyDescent="0.25">
      <c r="B69" s="9" t="s">
        <v>70</v>
      </c>
      <c r="C69" s="19" t="s">
        <v>248</v>
      </c>
      <c r="D69" s="20" t="s">
        <v>29</v>
      </c>
      <c r="E69" s="21" t="s">
        <v>30</v>
      </c>
      <c r="F69" s="21" t="s">
        <v>31</v>
      </c>
      <c r="G69" s="21">
        <v>215855</v>
      </c>
      <c r="H69" s="13">
        <f>WORKDAY(I69,-2)</f>
        <v>45202</v>
      </c>
      <c r="I69" s="5">
        <v>45204</v>
      </c>
      <c r="J69" s="21" t="s">
        <v>170</v>
      </c>
      <c r="K69" s="22">
        <v>1954.06</v>
      </c>
      <c r="L69" s="15" t="s">
        <v>74</v>
      </c>
      <c r="M69" s="15">
        <f>G69</f>
        <v>215855</v>
      </c>
      <c r="N69" s="16" t="s">
        <v>75</v>
      </c>
      <c r="O69" s="9" t="s">
        <v>76</v>
      </c>
      <c r="P69" s="9" t="str">
        <f>J69</f>
        <v>132-22</v>
      </c>
      <c r="Q69" s="6" t="str">
        <f>CONCATENATE(L69,M69,N69,O69,P69,)</f>
        <v>mpmg_nota_fiscal_215855-2023_unid_1091_contrato_132-22</v>
      </c>
      <c r="R69" s="8" t="s">
        <v>249</v>
      </c>
      <c r="S69" s="8" t="s">
        <v>78</v>
      </c>
      <c r="T69" s="17" t="s">
        <v>294</v>
      </c>
      <c r="U69" s="8" t="str">
        <f t="shared" ref="U69:U82" si="2">R69</f>
        <v>mpmg_nota_fiscal_215855-2023_unid_1091_contrato_132-22</v>
      </c>
      <c r="V69" s="8" t="s">
        <v>79</v>
      </c>
      <c r="W69" s="8" t="str">
        <f t="shared" ref="W69:W82" si="3">CONCATENATE(S69,T69,U69,V69)</f>
        <v>https://transparencia.mpmg.mp.br/download/notas_fiscais/fornecimento_de_bens/2023/09/mpmg_nota_fiscal_215855-2023_unid_1091_contrato_132-22.pdf</v>
      </c>
      <c r="X69" s="8">
        <v>215855</v>
      </c>
      <c r="Y69" s="18" t="s">
        <v>360</v>
      </c>
    </row>
    <row r="70" spans="2:25" x14ac:dyDescent="0.25">
      <c r="B70" s="9" t="s">
        <v>70</v>
      </c>
      <c r="C70" s="19" t="s">
        <v>256</v>
      </c>
      <c r="D70" s="20" t="s">
        <v>29</v>
      </c>
      <c r="E70" s="21" t="s">
        <v>30</v>
      </c>
      <c r="F70" s="21" t="s">
        <v>32</v>
      </c>
      <c r="G70" s="21">
        <v>215853</v>
      </c>
      <c r="H70" s="13">
        <f>WORKDAY(I70,-2)</f>
        <v>45202</v>
      </c>
      <c r="I70" s="5">
        <v>45204</v>
      </c>
      <c r="J70" s="21" t="s">
        <v>246</v>
      </c>
      <c r="K70" s="22">
        <v>3594.88</v>
      </c>
      <c r="L70" s="15" t="s">
        <v>74</v>
      </c>
      <c r="M70" s="15">
        <f>G70</f>
        <v>215853</v>
      </c>
      <c r="N70" s="16" t="s">
        <v>75</v>
      </c>
      <c r="O70" s="9" t="s">
        <v>76</v>
      </c>
      <c r="P70" s="9" t="str">
        <f>J70</f>
        <v>054-23</v>
      </c>
      <c r="Q70" s="6" t="str">
        <f>CONCATENATE(L70,M70,N70,O70,P70,)</f>
        <v>mpmg_nota_fiscal_215853-2023_unid_1091_contrato_054-23</v>
      </c>
      <c r="R70" s="8" t="s">
        <v>257</v>
      </c>
      <c r="S70" s="8" t="s">
        <v>78</v>
      </c>
      <c r="T70" s="17" t="s">
        <v>294</v>
      </c>
      <c r="U70" s="8" t="str">
        <f t="shared" si="2"/>
        <v>mpmg_nota_fiscal_215853-2023_unid_1091_contrato_054-23</v>
      </c>
      <c r="V70" s="8" t="s">
        <v>79</v>
      </c>
      <c r="W70" s="8" t="str">
        <f t="shared" si="3"/>
        <v>https://transparencia.mpmg.mp.br/download/notas_fiscais/fornecimento_de_bens/2023/09/mpmg_nota_fiscal_215853-2023_unid_1091_contrato_054-23.pdf</v>
      </c>
      <c r="X70" s="8">
        <v>215853</v>
      </c>
      <c r="Y70" s="18" t="s">
        <v>361</v>
      </c>
    </row>
    <row r="71" spans="2:25" x14ac:dyDescent="0.25">
      <c r="B71" s="9" t="s">
        <v>70</v>
      </c>
      <c r="C71" s="19" t="s">
        <v>256</v>
      </c>
      <c r="D71" s="20" t="s">
        <v>29</v>
      </c>
      <c r="E71" s="21" t="s">
        <v>30</v>
      </c>
      <c r="F71" s="21" t="s">
        <v>32</v>
      </c>
      <c r="G71" s="21">
        <v>216084</v>
      </c>
      <c r="H71" s="13">
        <f>WORKDAY(I71,-2)</f>
        <v>45202</v>
      </c>
      <c r="I71" s="5">
        <v>45204</v>
      </c>
      <c r="J71" s="21" t="s">
        <v>246</v>
      </c>
      <c r="K71" s="22">
        <v>21435.21</v>
      </c>
      <c r="L71" s="15" t="s">
        <v>74</v>
      </c>
      <c r="M71" s="15">
        <f>G71</f>
        <v>216084</v>
      </c>
      <c r="N71" s="16" t="s">
        <v>75</v>
      </c>
      <c r="O71" s="9" t="s">
        <v>76</v>
      </c>
      <c r="P71" s="9" t="str">
        <f>J71</f>
        <v>054-23</v>
      </c>
      <c r="Q71" s="6" t="str">
        <f>CONCATENATE(L71,M71,N71,O71,P71,)</f>
        <v>mpmg_nota_fiscal_216084-2023_unid_1091_contrato_054-23</v>
      </c>
      <c r="R71" s="8" t="s">
        <v>258</v>
      </c>
      <c r="S71" s="8" t="s">
        <v>78</v>
      </c>
      <c r="T71" s="17" t="s">
        <v>294</v>
      </c>
      <c r="U71" s="8" t="str">
        <f t="shared" si="2"/>
        <v>mpmg_nota_fiscal_216084-2023_unid_1091_contrato_054-23</v>
      </c>
      <c r="V71" s="8" t="s">
        <v>79</v>
      </c>
      <c r="W71" s="8" t="str">
        <f t="shared" si="3"/>
        <v>https://transparencia.mpmg.mp.br/download/notas_fiscais/fornecimento_de_bens/2023/09/mpmg_nota_fiscal_216084-2023_unid_1091_contrato_054-23.pdf</v>
      </c>
      <c r="X71" s="8">
        <v>216084</v>
      </c>
      <c r="Y71" s="18" t="s">
        <v>362</v>
      </c>
    </row>
    <row r="72" spans="2:25" x14ac:dyDescent="0.25">
      <c r="B72" s="9" t="s">
        <v>70</v>
      </c>
      <c r="C72" s="19" t="s">
        <v>263</v>
      </c>
      <c r="D72" s="20" t="s">
        <v>36</v>
      </c>
      <c r="E72" s="21" t="s">
        <v>37</v>
      </c>
      <c r="F72" s="21" t="s">
        <v>264</v>
      </c>
      <c r="G72" s="21">
        <v>1481</v>
      </c>
      <c r="H72" s="13">
        <f>WORKDAY(I72,-2)</f>
        <v>45203</v>
      </c>
      <c r="I72" s="5">
        <v>45205</v>
      </c>
      <c r="J72" s="21" t="s">
        <v>131</v>
      </c>
      <c r="K72" s="22">
        <v>10332</v>
      </c>
      <c r="L72" s="15" t="s">
        <v>74</v>
      </c>
      <c r="M72" s="15">
        <f>G72</f>
        <v>1481</v>
      </c>
      <c r="N72" s="16" t="s">
        <v>75</v>
      </c>
      <c r="O72" s="9" t="s">
        <v>76</v>
      </c>
      <c r="P72" s="9" t="str">
        <f>J72</f>
        <v>PC097-23</v>
      </c>
      <c r="Q72" s="6" t="str">
        <f>CONCATENATE(L72,M72,N72,O72,P72,)</f>
        <v>mpmg_nota_fiscal_1481-2023_unid_1091_contrato_PC097-23</v>
      </c>
      <c r="R72" s="8" t="s">
        <v>265</v>
      </c>
      <c r="S72" s="8" t="s">
        <v>78</v>
      </c>
      <c r="T72" s="17" t="s">
        <v>294</v>
      </c>
      <c r="U72" s="8" t="str">
        <f t="shared" si="2"/>
        <v>mpmg_nota_fiscal_1481-2023_unid_1091_contrato_PC097-23</v>
      </c>
      <c r="V72" s="8" t="s">
        <v>79</v>
      </c>
      <c r="W72" s="8" t="str">
        <f t="shared" si="3"/>
        <v>https://transparencia.mpmg.mp.br/download/notas_fiscais/fornecimento_de_bens/2023/09/mpmg_nota_fiscal_1481-2023_unid_1091_contrato_PC097-23.pdf</v>
      </c>
      <c r="X72" s="8">
        <v>1481</v>
      </c>
      <c r="Y72" s="18" t="s">
        <v>363</v>
      </c>
    </row>
    <row r="73" spans="2:25" x14ac:dyDescent="0.25">
      <c r="B73" s="9" t="s">
        <v>70</v>
      </c>
      <c r="C73" s="19" t="s">
        <v>266</v>
      </c>
      <c r="D73" s="20" t="s">
        <v>267</v>
      </c>
      <c r="E73" s="21" t="s">
        <v>268</v>
      </c>
      <c r="F73" s="21" t="s">
        <v>269</v>
      </c>
      <c r="G73" s="21">
        <v>12552</v>
      </c>
      <c r="H73" s="13">
        <f>WORKDAY(I73,-2)</f>
        <v>45203</v>
      </c>
      <c r="I73" s="5">
        <v>45205</v>
      </c>
      <c r="J73" s="21" t="s">
        <v>182</v>
      </c>
      <c r="K73" s="22">
        <v>3094</v>
      </c>
      <c r="L73" s="15" t="s">
        <v>74</v>
      </c>
      <c r="M73" s="15">
        <f>G73</f>
        <v>12552</v>
      </c>
      <c r="N73" s="16" t="s">
        <v>75</v>
      </c>
      <c r="O73" s="9" t="s">
        <v>76</v>
      </c>
      <c r="P73" s="9" t="str">
        <f>J73</f>
        <v>PC013-23</v>
      </c>
      <c r="Q73" s="6" t="str">
        <f>CONCATENATE(L73,M73,N73,O73,P73,)</f>
        <v>mpmg_nota_fiscal_12552-2023_unid_1091_contrato_PC013-23</v>
      </c>
      <c r="R73" s="8" t="s">
        <v>270</v>
      </c>
      <c r="S73" s="8" t="s">
        <v>78</v>
      </c>
      <c r="T73" s="17" t="s">
        <v>294</v>
      </c>
      <c r="U73" s="8" t="str">
        <f t="shared" si="2"/>
        <v>mpmg_nota_fiscal_12552-2023_unid_1091_contrato_PC013-23</v>
      </c>
      <c r="V73" s="8" t="s">
        <v>79</v>
      </c>
      <c r="W73" s="8" t="str">
        <f t="shared" si="3"/>
        <v>https://transparencia.mpmg.mp.br/download/notas_fiscais/fornecimento_de_bens/2023/09/mpmg_nota_fiscal_12552-2023_unid_1091_contrato_PC013-23.pdf</v>
      </c>
      <c r="X73" s="8">
        <v>12552</v>
      </c>
      <c r="Y73" s="18" t="s">
        <v>364</v>
      </c>
    </row>
    <row r="74" spans="2:25" x14ac:dyDescent="0.25">
      <c r="B74" s="9" t="s">
        <v>70</v>
      </c>
      <c r="C74" s="19" t="s">
        <v>271</v>
      </c>
      <c r="D74" s="20" t="s">
        <v>22</v>
      </c>
      <c r="E74" s="21" t="s">
        <v>23</v>
      </c>
      <c r="F74" s="21" t="s">
        <v>24</v>
      </c>
      <c r="G74" s="21">
        <v>10539</v>
      </c>
      <c r="H74" s="13">
        <f>WORKDAY(I74,-2)</f>
        <v>45203</v>
      </c>
      <c r="I74" s="5">
        <v>45205</v>
      </c>
      <c r="J74" s="21" t="s">
        <v>93</v>
      </c>
      <c r="K74" s="22">
        <v>757.52</v>
      </c>
      <c r="L74" s="15" t="s">
        <v>74</v>
      </c>
      <c r="M74" s="15">
        <f>G74</f>
        <v>10539</v>
      </c>
      <c r="N74" s="16" t="s">
        <v>75</v>
      </c>
      <c r="O74" s="9" t="s">
        <v>76</v>
      </c>
      <c r="P74" s="9" t="str">
        <f>J74</f>
        <v>024-23</v>
      </c>
      <c r="Q74" s="6" t="str">
        <f>CONCATENATE(L74,M74,N74,O74,P74,)</f>
        <v>mpmg_nota_fiscal_10539-2023_unid_1091_contrato_024-23</v>
      </c>
      <c r="R74" s="8" t="s">
        <v>272</v>
      </c>
      <c r="S74" s="8" t="s">
        <v>78</v>
      </c>
      <c r="T74" s="17" t="s">
        <v>294</v>
      </c>
      <c r="U74" s="8" t="str">
        <f t="shared" si="2"/>
        <v>mpmg_nota_fiscal_10539-2023_unid_1091_contrato_024-23</v>
      </c>
      <c r="V74" s="8" t="s">
        <v>79</v>
      </c>
      <c r="W74" s="8" t="str">
        <f t="shared" si="3"/>
        <v>https://transparencia.mpmg.mp.br/download/notas_fiscais/fornecimento_de_bens/2023/09/mpmg_nota_fiscal_10539-2023_unid_1091_contrato_024-23.pdf</v>
      </c>
      <c r="X74" s="8">
        <v>10539</v>
      </c>
      <c r="Y74" s="18" t="s">
        <v>365</v>
      </c>
    </row>
    <row r="75" spans="2:25" x14ac:dyDescent="0.25">
      <c r="B75" s="9" t="s">
        <v>70</v>
      </c>
      <c r="C75" s="19" t="s">
        <v>273</v>
      </c>
      <c r="D75" s="20" t="s">
        <v>29</v>
      </c>
      <c r="E75" s="21" t="s">
        <v>30</v>
      </c>
      <c r="F75" s="21" t="s">
        <v>32</v>
      </c>
      <c r="G75" s="21">
        <v>216443</v>
      </c>
      <c r="H75" s="13">
        <f>WORKDAY(I75,-2)</f>
        <v>45203</v>
      </c>
      <c r="I75" s="5">
        <v>45205</v>
      </c>
      <c r="J75" s="21" t="s">
        <v>246</v>
      </c>
      <c r="K75" s="22">
        <v>10949.46</v>
      </c>
      <c r="L75" s="15" t="s">
        <v>74</v>
      </c>
      <c r="M75" s="15">
        <f>G75</f>
        <v>216443</v>
      </c>
      <c r="N75" s="16" t="s">
        <v>75</v>
      </c>
      <c r="O75" s="9" t="s">
        <v>76</v>
      </c>
      <c r="P75" s="9" t="str">
        <f>J75</f>
        <v>054-23</v>
      </c>
      <c r="Q75" s="6" t="str">
        <f>CONCATENATE(L75,M75,N75,O75,P75,)</f>
        <v>mpmg_nota_fiscal_216443-2023_unid_1091_contrato_054-23</v>
      </c>
      <c r="R75" s="8" t="s">
        <v>274</v>
      </c>
      <c r="S75" s="8" t="s">
        <v>78</v>
      </c>
      <c r="T75" s="17" t="s">
        <v>294</v>
      </c>
      <c r="U75" s="8" t="str">
        <f t="shared" si="2"/>
        <v>mpmg_nota_fiscal_216443-2023_unid_1091_contrato_054-23</v>
      </c>
      <c r="V75" s="8" t="s">
        <v>79</v>
      </c>
      <c r="W75" s="8" t="str">
        <f t="shared" si="3"/>
        <v>https://transparencia.mpmg.mp.br/download/notas_fiscais/fornecimento_de_bens/2023/09/mpmg_nota_fiscal_216443-2023_unid_1091_contrato_054-23.pdf</v>
      </c>
      <c r="X75" s="8">
        <v>216443</v>
      </c>
      <c r="Y75" s="18" t="s">
        <v>366</v>
      </c>
    </row>
    <row r="76" spans="2:25" ht="15.75" customHeight="1" x14ac:dyDescent="0.25">
      <c r="B76" s="9" t="s">
        <v>70</v>
      </c>
      <c r="C76" s="19" t="s">
        <v>259</v>
      </c>
      <c r="D76" s="20" t="s">
        <v>43</v>
      </c>
      <c r="E76" s="21" t="s">
        <v>21</v>
      </c>
      <c r="F76" s="21" t="s">
        <v>260</v>
      </c>
      <c r="G76" s="21">
        <v>1050</v>
      </c>
      <c r="H76" s="13">
        <f>WORKDAY(I76,-2)</f>
        <v>45204</v>
      </c>
      <c r="I76" s="5">
        <v>45208</v>
      </c>
      <c r="J76" s="21" t="s">
        <v>261</v>
      </c>
      <c r="K76" s="22">
        <v>324.7</v>
      </c>
      <c r="L76" s="15" t="s">
        <v>74</v>
      </c>
      <c r="M76" s="15">
        <f>G76</f>
        <v>1050</v>
      </c>
      <c r="N76" s="16" t="s">
        <v>75</v>
      </c>
      <c r="O76" s="9" t="s">
        <v>76</v>
      </c>
      <c r="P76" s="9" t="str">
        <f>J76</f>
        <v>PC364-22</v>
      </c>
      <c r="Q76" s="6" t="str">
        <f>CONCATENATE(L76,M76,N76,O76,P76,)</f>
        <v>mpmg_nota_fiscal_1050-2023_unid_1091_contrato_PC364-22</v>
      </c>
      <c r="R76" s="8" t="s">
        <v>262</v>
      </c>
      <c r="S76" s="8" t="s">
        <v>78</v>
      </c>
      <c r="T76" s="17" t="s">
        <v>294</v>
      </c>
      <c r="U76" s="8" t="str">
        <f t="shared" si="2"/>
        <v>mpmg_nota_fiscal_1050-2023_unid_1091_contrato_PC364-22</v>
      </c>
      <c r="V76" s="8" t="s">
        <v>79</v>
      </c>
      <c r="W76" s="8" t="str">
        <f t="shared" si="3"/>
        <v>https://transparencia.mpmg.mp.br/download/notas_fiscais/fornecimento_de_bens/2023/09/mpmg_nota_fiscal_1050-2023_unid_1091_contrato_PC364-22.pdf</v>
      </c>
      <c r="X76" s="8">
        <v>1050</v>
      </c>
      <c r="Y76" s="18" t="s">
        <v>367</v>
      </c>
    </row>
    <row r="77" spans="2:25" x14ac:dyDescent="0.25">
      <c r="B77" s="9" t="s">
        <v>70</v>
      </c>
      <c r="C77" s="19" t="s">
        <v>275</v>
      </c>
      <c r="D77" s="20" t="s">
        <v>276</v>
      </c>
      <c r="E77" s="21" t="s">
        <v>277</v>
      </c>
      <c r="F77" s="21" t="s">
        <v>278</v>
      </c>
      <c r="G77" s="21">
        <v>4136</v>
      </c>
      <c r="H77" s="13">
        <f>WORKDAY(I77,-2)</f>
        <v>45205</v>
      </c>
      <c r="I77" s="5">
        <v>45209</v>
      </c>
      <c r="J77" s="21" t="s">
        <v>182</v>
      </c>
      <c r="K77" s="22">
        <v>3291.74</v>
      </c>
      <c r="L77" s="15" t="s">
        <v>74</v>
      </c>
      <c r="M77" s="15">
        <f>G77</f>
        <v>4136</v>
      </c>
      <c r="N77" s="16" t="s">
        <v>75</v>
      </c>
      <c r="O77" s="9" t="s">
        <v>76</v>
      </c>
      <c r="P77" s="9" t="str">
        <f>J77</f>
        <v>PC013-23</v>
      </c>
      <c r="Q77" s="6" t="str">
        <f>CONCATENATE(L77,M77,N77,O77,P77,)</f>
        <v>mpmg_nota_fiscal_4136-2023_unid_1091_contrato_PC013-23</v>
      </c>
      <c r="R77" s="8" t="s">
        <v>279</v>
      </c>
      <c r="S77" s="8" t="s">
        <v>78</v>
      </c>
      <c r="T77" s="17" t="s">
        <v>294</v>
      </c>
      <c r="U77" s="8" t="str">
        <f t="shared" si="2"/>
        <v>mpmg_nota_fiscal_4136-2023_unid_1091_contrato_PC013-23</v>
      </c>
      <c r="V77" s="8" t="s">
        <v>79</v>
      </c>
      <c r="W77" s="8" t="str">
        <f t="shared" si="3"/>
        <v>https://transparencia.mpmg.mp.br/download/notas_fiscais/fornecimento_de_bens/2023/09/mpmg_nota_fiscal_4136-2023_unid_1091_contrato_PC013-23.pdf</v>
      </c>
      <c r="X77" s="8">
        <v>4136</v>
      </c>
      <c r="Y77" s="18" t="s">
        <v>368</v>
      </c>
    </row>
    <row r="78" spans="2:25" x14ac:dyDescent="0.25">
      <c r="B78" s="9" t="s">
        <v>70</v>
      </c>
      <c r="C78" s="19" t="s">
        <v>280</v>
      </c>
      <c r="D78" s="20" t="s">
        <v>12</v>
      </c>
      <c r="E78" s="21" t="s">
        <v>13</v>
      </c>
      <c r="F78" s="21" t="s">
        <v>14</v>
      </c>
      <c r="G78" s="21">
        <v>593721</v>
      </c>
      <c r="H78" s="13">
        <f>WORKDAY(I78,-2)</f>
        <v>45208</v>
      </c>
      <c r="I78" s="5">
        <v>45210</v>
      </c>
      <c r="J78" s="21" t="s">
        <v>243</v>
      </c>
      <c r="K78" s="22">
        <v>6084</v>
      </c>
      <c r="L78" s="15" t="s">
        <v>74</v>
      </c>
      <c r="M78" s="15">
        <f>G78</f>
        <v>593721</v>
      </c>
      <c r="N78" s="16" t="s">
        <v>75</v>
      </c>
      <c r="O78" s="9" t="s">
        <v>76</v>
      </c>
      <c r="P78" s="9" t="str">
        <f>J78</f>
        <v>PC042-23</v>
      </c>
      <c r="Q78" s="6" t="str">
        <f>CONCATENATE(L78,M78,N78,O78,P78,)</f>
        <v>mpmg_nota_fiscal_593721-2023_unid_1091_contrato_PC042-23</v>
      </c>
      <c r="R78" s="8" t="s">
        <v>281</v>
      </c>
      <c r="S78" s="8" t="s">
        <v>78</v>
      </c>
      <c r="T78" s="17" t="s">
        <v>294</v>
      </c>
      <c r="U78" s="8" t="str">
        <f t="shared" si="2"/>
        <v>mpmg_nota_fiscal_593721-2023_unid_1091_contrato_PC042-23</v>
      </c>
      <c r="V78" s="8" t="s">
        <v>79</v>
      </c>
      <c r="W78" s="8" t="str">
        <f t="shared" si="3"/>
        <v>https://transparencia.mpmg.mp.br/download/notas_fiscais/fornecimento_de_bens/2023/09/mpmg_nota_fiscal_593721-2023_unid_1091_contrato_PC042-23.pdf</v>
      </c>
      <c r="X78" s="8">
        <v>593721</v>
      </c>
      <c r="Y78" s="18" t="s">
        <v>369</v>
      </c>
    </row>
    <row r="79" spans="2:25" x14ac:dyDescent="0.25">
      <c r="B79" s="9" t="s">
        <v>70</v>
      </c>
      <c r="C79" s="19" t="s">
        <v>280</v>
      </c>
      <c r="D79" s="20" t="s">
        <v>12</v>
      </c>
      <c r="E79" s="21" t="s">
        <v>13</v>
      </c>
      <c r="F79" s="21" t="s">
        <v>14</v>
      </c>
      <c r="G79" s="21">
        <v>593723</v>
      </c>
      <c r="H79" s="13">
        <f>WORKDAY(I79,-2)</f>
        <v>45208</v>
      </c>
      <c r="I79" s="5">
        <v>45210</v>
      </c>
      <c r="J79" s="21" t="s">
        <v>243</v>
      </c>
      <c r="K79" s="22">
        <v>8405</v>
      </c>
      <c r="L79" s="15" t="s">
        <v>74</v>
      </c>
      <c r="M79" s="15">
        <f>G79</f>
        <v>593723</v>
      </c>
      <c r="N79" s="16" t="s">
        <v>75</v>
      </c>
      <c r="O79" s="9" t="s">
        <v>76</v>
      </c>
      <c r="P79" s="9" t="str">
        <f>J79</f>
        <v>PC042-23</v>
      </c>
      <c r="Q79" s="6" t="str">
        <f>CONCATENATE(L79,M79,N79,O79,P79,)</f>
        <v>mpmg_nota_fiscal_593723-2023_unid_1091_contrato_PC042-23</v>
      </c>
      <c r="R79" s="8" t="s">
        <v>282</v>
      </c>
      <c r="S79" s="8" t="s">
        <v>78</v>
      </c>
      <c r="T79" s="17" t="s">
        <v>294</v>
      </c>
      <c r="U79" s="8" t="str">
        <f t="shared" si="2"/>
        <v>mpmg_nota_fiscal_593723-2023_unid_1091_contrato_PC042-23</v>
      </c>
      <c r="V79" s="8" t="s">
        <v>79</v>
      </c>
      <c r="W79" s="8" t="str">
        <f t="shared" si="3"/>
        <v>https://transparencia.mpmg.mp.br/download/notas_fiscais/fornecimento_de_bens/2023/09/mpmg_nota_fiscal_593723-2023_unid_1091_contrato_PC042-23.pdf</v>
      </c>
      <c r="X79" s="8">
        <v>593723</v>
      </c>
      <c r="Y79" s="18" t="s">
        <v>370</v>
      </c>
    </row>
    <row r="80" spans="2:25" x14ac:dyDescent="0.25">
      <c r="B80" s="9" t="s">
        <v>70</v>
      </c>
      <c r="C80" s="19" t="s">
        <v>280</v>
      </c>
      <c r="D80" s="20" t="s">
        <v>12</v>
      </c>
      <c r="E80" s="21" t="s">
        <v>13</v>
      </c>
      <c r="F80" s="21" t="s">
        <v>14</v>
      </c>
      <c r="G80" s="21">
        <v>589975</v>
      </c>
      <c r="H80" s="13">
        <f>WORKDAY(I80,-2)</f>
        <v>45208</v>
      </c>
      <c r="I80" s="5">
        <v>45210</v>
      </c>
      <c r="J80" s="21" t="s">
        <v>243</v>
      </c>
      <c r="K80" s="22">
        <v>47604</v>
      </c>
      <c r="L80" s="15" t="s">
        <v>74</v>
      </c>
      <c r="M80" s="15">
        <f>G80</f>
        <v>589975</v>
      </c>
      <c r="N80" s="16" t="s">
        <v>75</v>
      </c>
      <c r="O80" s="9" t="s">
        <v>76</v>
      </c>
      <c r="P80" s="9" t="str">
        <f>J80</f>
        <v>PC042-23</v>
      </c>
      <c r="Q80" s="6" t="str">
        <f>CONCATENATE(L80,M80,N80,O80,P80,)</f>
        <v>mpmg_nota_fiscal_589975-2023_unid_1091_contrato_PC042-23</v>
      </c>
      <c r="R80" s="8" t="s">
        <v>283</v>
      </c>
      <c r="S80" s="8" t="s">
        <v>78</v>
      </c>
      <c r="T80" s="17" t="s">
        <v>294</v>
      </c>
      <c r="U80" s="8" t="str">
        <f t="shared" si="2"/>
        <v>mpmg_nota_fiscal_589975-2023_unid_1091_contrato_PC042-23</v>
      </c>
      <c r="V80" s="8" t="s">
        <v>79</v>
      </c>
      <c r="W80" s="8" t="str">
        <f t="shared" si="3"/>
        <v>https://transparencia.mpmg.mp.br/download/notas_fiscais/fornecimento_de_bens/2023/09/mpmg_nota_fiscal_589975-2023_unid_1091_contrato_PC042-23.pdf</v>
      </c>
      <c r="X80" s="8">
        <v>589975</v>
      </c>
      <c r="Y80" s="18" t="s">
        <v>371</v>
      </c>
    </row>
    <row r="81" spans="2:25" x14ac:dyDescent="0.25">
      <c r="B81" s="9" t="s">
        <v>70</v>
      </c>
      <c r="C81" s="19" t="s">
        <v>284</v>
      </c>
      <c r="D81" s="20" t="s">
        <v>285</v>
      </c>
      <c r="E81" s="21" t="s">
        <v>286</v>
      </c>
      <c r="F81" s="21" t="s">
        <v>287</v>
      </c>
      <c r="G81" s="21">
        <v>18107</v>
      </c>
      <c r="H81" s="13">
        <f>WORKDAY(I81,-2)</f>
        <v>45208</v>
      </c>
      <c r="I81" s="5">
        <v>45210</v>
      </c>
      <c r="J81" s="21" t="s">
        <v>288</v>
      </c>
      <c r="K81" s="22">
        <v>142996</v>
      </c>
      <c r="L81" s="15" t="s">
        <v>74</v>
      </c>
      <c r="M81" s="15">
        <f>G81</f>
        <v>18107</v>
      </c>
      <c r="N81" s="16" t="s">
        <v>75</v>
      </c>
      <c r="O81" s="9" t="s">
        <v>76</v>
      </c>
      <c r="P81" s="9" t="str">
        <f>J81</f>
        <v>191-21</v>
      </c>
      <c r="Q81" s="6" t="str">
        <f>CONCATENATE(L81,M81,N81,O81,P81,)</f>
        <v>mpmg_nota_fiscal_18107-2023_unid_1091_contrato_191-21</v>
      </c>
      <c r="R81" s="8" t="s">
        <v>289</v>
      </c>
      <c r="S81" s="8" t="s">
        <v>78</v>
      </c>
      <c r="T81" s="17" t="s">
        <v>294</v>
      </c>
      <c r="U81" s="8" t="str">
        <f t="shared" si="2"/>
        <v>mpmg_nota_fiscal_18107-2023_unid_1091_contrato_191-21</v>
      </c>
      <c r="V81" s="8" t="s">
        <v>79</v>
      </c>
      <c r="W81" s="8" t="str">
        <f t="shared" si="3"/>
        <v>https://transparencia.mpmg.mp.br/download/notas_fiscais/fornecimento_de_bens/2023/09/mpmg_nota_fiscal_18107-2023_unid_1091_contrato_191-21.pdf</v>
      </c>
      <c r="X81" s="8">
        <v>18107</v>
      </c>
      <c r="Y81" s="18" t="s">
        <v>372</v>
      </c>
    </row>
    <row r="82" spans="2:25" x14ac:dyDescent="0.25">
      <c r="B82" s="9" t="s">
        <v>70</v>
      </c>
      <c r="C82" s="19" t="s">
        <v>290</v>
      </c>
      <c r="D82" s="20" t="s">
        <v>39</v>
      </c>
      <c r="E82" s="21" t="s">
        <v>40</v>
      </c>
      <c r="F82" s="21" t="s">
        <v>291</v>
      </c>
      <c r="G82" s="21">
        <v>370</v>
      </c>
      <c r="H82" s="13">
        <f>WORKDAY(I82,-2)</f>
        <v>45238</v>
      </c>
      <c r="I82" s="5">
        <v>45240</v>
      </c>
      <c r="J82" s="21" t="s">
        <v>292</v>
      </c>
      <c r="K82" s="22">
        <v>147.05000000000001</v>
      </c>
      <c r="L82" s="15" t="s">
        <v>74</v>
      </c>
      <c r="M82" s="15">
        <f>G82</f>
        <v>370</v>
      </c>
      <c r="N82" s="16" t="s">
        <v>75</v>
      </c>
      <c r="O82" s="9" t="s">
        <v>76</v>
      </c>
      <c r="P82" s="9" t="str">
        <f>J82</f>
        <v>PC123-23</v>
      </c>
      <c r="Q82" s="6" t="str">
        <f>CONCATENATE(L82,M82,N82,O82,P82,)</f>
        <v>mpmg_nota_fiscal_370-2023_unid_1091_contrato_PC123-23</v>
      </c>
      <c r="R82" s="8" t="s">
        <v>293</v>
      </c>
      <c r="S82" s="8" t="s">
        <v>78</v>
      </c>
      <c r="T82" s="17" t="s">
        <v>294</v>
      </c>
      <c r="U82" s="8" t="str">
        <f t="shared" si="2"/>
        <v>mpmg_nota_fiscal_370-2023_unid_1091_contrato_PC123-23</v>
      </c>
      <c r="V82" s="8" t="s">
        <v>79</v>
      </c>
      <c r="W82" s="8" t="str">
        <f t="shared" si="3"/>
        <v>https://transparencia.mpmg.mp.br/download/notas_fiscais/fornecimento_de_bens/2023/09/mpmg_nota_fiscal_370-2023_unid_1091_contrato_PC123-23.pdf</v>
      </c>
      <c r="X82" s="8">
        <v>370</v>
      </c>
      <c r="Y82" s="18" t="s">
        <v>373</v>
      </c>
    </row>
    <row r="83" spans="2:25" x14ac:dyDescent="0.25">
      <c r="V83" s="38"/>
    </row>
    <row r="84" spans="2:25" x14ac:dyDescent="0.25">
      <c r="V84" s="38"/>
    </row>
    <row r="85" spans="2:25" x14ac:dyDescent="0.25">
      <c r="V85" s="38"/>
    </row>
    <row r="86" spans="2:25" x14ac:dyDescent="0.25">
      <c r="V86" s="38"/>
    </row>
    <row r="87" spans="2:25" x14ac:dyDescent="0.25">
      <c r="V87" s="38"/>
    </row>
    <row r="88" spans="2:25" x14ac:dyDescent="0.25">
      <c r="V88" s="38"/>
    </row>
    <row r="89" spans="2:25" x14ac:dyDescent="0.25">
      <c r="V89" s="38"/>
    </row>
    <row r="90" spans="2:25" x14ac:dyDescent="0.25">
      <c r="V90" s="38"/>
    </row>
    <row r="91" spans="2:25" x14ac:dyDescent="0.25">
      <c r="V91" s="38"/>
    </row>
    <row r="92" spans="2:25" x14ac:dyDescent="0.25">
      <c r="V92" s="38"/>
    </row>
    <row r="93" spans="2:25" x14ac:dyDescent="0.25">
      <c r="V93" s="38"/>
    </row>
    <row r="94" spans="2:25" x14ac:dyDescent="0.25">
      <c r="V94" s="38"/>
    </row>
    <row r="95" spans="2:25" x14ac:dyDescent="0.25">
      <c r="V95" s="38"/>
    </row>
    <row r="96" spans="2:25" x14ac:dyDescent="0.25">
      <c r="V96" s="38"/>
    </row>
    <row r="97" spans="22:22" x14ac:dyDescent="0.25">
      <c r="V97" s="38"/>
    </row>
    <row r="98" spans="22:22" x14ac:dyDescent="0.25">
      <c r="V98" s="38"/>
    </row>
    <row r="99" spans="22:22" x14ac:dyDescent="0.25">
      <c r="V99" s="38"/>
    </row>
    <row r="100" spans="22:22" x14ac:dyDescent="0.25">
      <c r="V100" s="38"/>
    </row>
    <row r="101" spans="22:22" x14ac:dyDescent="0.25">
      <c r="V101" s="38"/>
    </row>
    <row r="102" spans="22:22" ht="16.5" customHeight="1" x14ac:dyDescent="0.25">
      <c r="V102" s="38"/>
    </row>
    <row r="103" spans="22:22" x14ac:dyDescent="0.25">
      <c r="V103" s="38"/>
    </row>
    <row r="104" spans="22:22" x14ac:dyDescent="0.25">
      <c r="V104" s="38"/>
    </row>
    <row r="105" spans="22:22" x14ac:dyDescent="0.25">
      <c r="V105" s="38"/>
    </row>
    <row r="106" spans="22:22" x14ac:dyDescent="0.25">
      <c r="V106" s="38"/>
    </row>
    <row r="107" spans="22:22" x14ac:dyDescent="0.25">
      <c r="V107" s="38"/>
    </row>
    <row r="108" spans="22:22" x14ac:dyDescent="0.25">
      <c r="V108" s="38"/>
    </row>
    <row r="109" spans="22:22" x14ac:dyDescent="0.25">
      <c r="V109" s="38"/>
    </row>
    <row r="110" spans="22:22" x14ac:dyDescent="0.25">
      <c r="V110" s="38"/>
    </row>
    <row r="111" spans="22:22" x14ac:dyDescent="0.25">
      <c r="V111" s="38"/>
    </row>
    <row r="112" spans="22:22" x14ac:dyDescent="0.25">
      <c r="V112" s="38"/>
    </row>
    <row r="113" spans="22:22" x14ac:dyDescent="0.25">
      <c r="V113" s="38"/>
    </row>
    <row r="114" spans="22:22" x14ac:dyDescent="0.25">
      <c r="V114" s="38"/>
    </row>
    <row r="115" spans="22:22" x14ac:dyDescent="0.25">
      <c r="V115" s="38"/>
    </row>
    <row r="116" spans="22:22" x14ac:dyDescent="0.25">
      <c r="V116" s="38"/>
    </row>
    <row r="117" spans="22:22" x14ac:dyDescent="0.25">
      <c r="V117" s="38"/>
    </row>
    <row r="118" spans="22:22" x14ac:dyDescent="0.25">
      <c r="V118" s="38"/>
    </row>
    <row r="119" spans="22:22" x14ac:dyDescent="0.25">
      <c r="V119" s="38"/>
    </row>
    <row r="120" spans="22:22" ht="15.75" customHeight="1" x14ac:dyDescent="0.25">
      <c r="V120" s="38"/>
    </row>
    <row r="121" spans="22:22" x14ac:dyDescent="0.25">
      <c r="V121" s="38"/>
    </row>
    <row r="122" spans="22:22" x14ac:dyDescent="0.25">
      <c r="V122" s="38"/>
    </row>
    <row r="123" spans="22:22" x14ac:dyDescent="0.25">
      <c r="V123" s="38"/>
    </row>
    <row r="124" spans="22:22" x14ac:dyDescent="0.25">
      <c r="V124" s="38"/>
    </row>
    <row r="125" spans="22:22" x14ac:dyDescent="0.25">
      <c r="V125" s="38"/>
    </row>
    <row r="126" spans="22:22" x14ac:dyDescent="0.25">
      <c r="V126" s="38"/>
    </row>
    <row r="127" spans="22:22" x14ac:dyDescent="0.25">
      <c r="V127" s="38"/>
    </row>
    <row r="128" spans="22:22" x14ac:dyDescent="0.25">
      <c r="V128" s="38"/>
    </row>
    <row r="129" spans="22:22" x14ac:dyDescent="0.25">
      <c r="V129" s="38"/>
    </row>
    <row r="130" spans="22:22" x14ac:dyDescent="0.25">
      <c r="V130" s="38"/>
    </row>
    <row r="131" spans="22:22" x14ac:dyDescent="0.25">
      <c r="V131" s="38"/>
    </row>
    <row r="132" spans="22:22" x14ac:dyDescent="0.25">
      <c r="V132" s="38"/>
    </row>
    <row r="133" spans="22:22" x14ac:dyDescent="0.25">
      <c r="V133" s="38"/>
    </row>
    <row r="134" spans="22:22" x14ac:dyDescent="0.25">
      <c r="V134" s="38"/>
    </row>
    <row r="135" spans="22:22" x14ac:dyDescent="0.25">
      <c r="V135" s="38"/>
    </row>
    <row r="136" spans="22:22" x14ac:dyDescent="0.25">
      <c r="V136" s="38"/>
    </row>
    <row r="137" spans="22:22" x14ac:dyDescent="0.25">
      <c r="V137" s="38"/>
    </row>
    <row r="138" spans="22:22" x14ac:dyDescent="0.25">
      <c r="V138" s="38"/>
    </row>
    <row r="139" spans="22:22" x14ac:dyDescent="0.25">
      <c r="V139" s="38"/>
    </row>
    <row r="140" spans="22:22" x14ac:dyDescent="0.25">
      <c r="V140" s="38"/>
    </row>
    <row r="141" spans="22:22" x14ac:dyDescent="0.25">
      <c r="V141" s="38"/>
    </row>
    <row r="142" spans="22:22" x14ac:dyDescent="0.25">
      <c r="V142" s="38"/>
    </row>
    <row r="143" spans="22:22" x14ac:dyDescent="0.25">
      <c r="V143" s="38"/>
    </row>
    <row r="144" spans="22:22" x14ac:dyDescent="0.25">
      <c r="V144" s="38"/>
    </row>
    <row r="145" spans="2:24" x14ac:dyDescent="0.25">
      <c r="V145" s="38"/>
    </row>
    <row r="146" spans="2:24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</sheetData>
  <autoFilter ref="A3:Y145"/>
  <sortState ref="B4:Y82">
    <sortCondition ref="H4:H82"/>
  </sortState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D37ED1-F8DE-4CE8-9590-A36C69B5F249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71abf1da-508f-40e7-a16d-9cafa349f8c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Bens-Setembro</vt:lpstr>
      <vt:lpstr>Planilha2</vt:lpstr>
      <vt:lpstr>'Bens-Setembro'!Area_de_impressao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dcterms:created xsi:type="dcterms:W3CDTF">2023-05-26T21:28:41Z</dcterms:created>
  <dcterms:modified xsi:type="dcterms:W3CDTF">2023-11-20T13:32:28Z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