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msima.plansul\Downloads\"/>
    </mc:Choice>
  </mc:AlternateContent>
  <xr:revisionPtr revIDLastSave="0" documentId="13_ncr:1_{1958FE11-0EF3-4AFE-9866-27E82FAC7CB6}" xr6:coauthVersionLast="36" xr6:coauthVersionMax="47" xr10:uidLastSave="{00000000-0000-0000-0000-000000000000}"/>
  <bookViews>
    <workbookView xWindow="0" yWindow="0" windowWidth="28800" windowHeight="12300" xr2:uid="{00000000-000D-0000-FFFF-FFFF00000000}"/>
  </bookViews>
  <sheets>
    <sheet name="Obras-Maio" sheetId="1" r:id="rId1"/>
    <sheet name="Planilha2" sheetId="4" state="hidden" r:id="rId2"/>
  </sheets>
  <definedNames>
    <definedName name="_xlnm._FilterDatabase" localSheetId="0" hidden="1">'Obras-Maio'!$A$3:$M$3</definedName>
    <definedName name="_xlnm._FilterDatabase" localSheetId="1" hidden="1">Planilha2!$B$3:$AA$3</definedName>
    <definedName name="_xlnm.Print_Area" localSheetId="0">'Obras-Maio'!$A$1:$N$50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" i="1"/>
  <c r="W47" i="4"/>
  <c r="Y47" i="4" s="1"/>
  <c r="W6" i="4"/>
  <c r="Y6" i="4" s="1"/>
  <c r="W46" i="4"/>
  <c r="Y46" i="4" s="1"/>
  <c r="W45" i="4"/>
  <c r="Y45" i="4" s="1"/>
  <c r="W44" i="4"/>
  <c r="Y44" i="4" s="1"/>
  <c r="W43" i="4"/>
  <c r="Y43" i="4" s="1"/>
  <c r="W42" i="4"/>
  <c r="Y42" i="4" s="1"/>
  <c r="W41" i="4"/>
  <c r="Y41" i="4" s="1"/>
  <c r="W40" i="4"/>
  <c r="Y40" i="4" s="1"/>
  <c r="W39" i="4"/>
  <c r="Y39" i="4" s="1"/>
  <c r="W38" i="4"/>
  <c r="Y38" i="4" s="1"/>
  <c r="W37" i="4"/>
  <c r="Y37" i="4" s="1"/>
  <c r="W36" i="4"/>
  <c r="Y36" i="4" s="1"/>
  <c r="W35" i="4"/>
  <c r="Y35" i="4" s="1"/>
  <c r="W34" i="4"/>
  <c r="Y34" i="4" s="1"/>
  <c r="W33" i="4"/>
  <c r="Y33" i="4" s="1"/>
  <c r="W32" i="4"/>
  <c r="Y32" i="4" s="1"/>
  <c r="W31" i="4"/>
  <c r="Y31" i="4" s="1"/>
  <c r="W30" i="4"/>
  <c r="Y30" i="4" s="1"/>
  <c r="W29" i="4"/>
  <c r="Y29" i="4" s="1"/>
  <c r="W28" i="4"/>
  <c r="Y28" i="4" s="1"/>
  <c r="W27" i="4"/>
  <c r="Y27" i="4" s="1"/>
  <c r="W26" i="4"/>
  <c r="Y26" i="4" s="1"/>
  <c r="W25" i="4"/>
  <c r="Y25" i="4" s="1"/>
  <c r="W24" i="4"/>
  <c r="Y24" i="4" s="1"/>
  <c r="W23" i="4"/>
  <c r="Y23" i="4" s="1"/>
  <c r="W22" i="4"/>
  <c r="Y22" i="4" s="1"/>
  <c r="W21" i="4"/>
  <c r="Y21" i="4" s="1"/>
  <c r="W20" i="4"/>
  <c r="Y20" i="4" s="1"/>
  <c r="W19" i="4"/>
  <c r="Y19" i="4" s="1"/>
  <c r="W18" i="4"/>
  <c r="Y18" i="4" s="1"/>
  <c r="W17" i="4"/>
  <c r="Y17" i="4" s="1"/>
  <c r="W16" i="4"/>
  <c r="Y16" i="4" s="1"/>
  <c r="W15" i="4"/>
  <c r="Y15" i="4" s="1"/>
  <c r="W14" i="4"/>
  <c r="Y14" i="4" s="1"/>
  <c r="W13" i="4"/>
  <c r="Y13" i="4" s="1"/>
  <c r="W9" i="4"/>
  <c r="Y9" i="4" s="1"/>
  <c r="W8" i="4"/>
  <c r="Y8" i="4" s="1"/>
  <c r="W7" i="4"/>
  <c r="Y7" i="4" s="1"/>
  <c r="W12" i="4"/>
  <c r="Y12" i="4" s="1"/>
  <c r="W11" i="4"/>
  <c r="Y11" i="4" s="1"/>
  <c r="W10" i="4"/>
  <c r="Y10" i="4" s="1"/>
  <c r="W5" i="4"/>
  <c r="Y5" i="4" s="1"/>
  <c r="R47" i="4"/>
  <c r="O47" i="4"/>
  <c r="R6" i="4"/>
  <c r="O6" i="4"/>
  <c r="R46" i="4"/>
  <c r="O46" i="4"/>
  <c r="J46" i="4"/>
  <c r="J6" i="4"/>
  <c r="J47" i="4"/>
  <c r="S47" i="4" l="1"/>
  <c r="S6" i="4"/>
  <c r="S46" i="4"/>
  <c r="R45" i="4" l="1"/>
  <c r="O45" i="4"/>
  <c r="R44" i="4"/>
  <c r="O44" i="4"/>
  <c r="R37" i="4"/>
  <c r="O37" i="4"/>
  <c r="R36" i="4"/>
  <c r="O36" i="4"/>
  <c r="R43" i="4"/>
  <c r="O43" i="4"/>
  <c r="R42" i="4"/>
  <c r="O42" i="4"/>
  <c r="R41" i="4"/>
  <c r="O41" i="4"/>
  <c r="R40" i="4"/>
  <c r="O40" i="4"/>
  <c r="J40" i="4"/>
  <c r="J41" i="4"/>
  <c r="J42" i="4"/>
  <c r="J43" i="4"/>
  <c r="J36" i="4"/>
  <c r="J37" i="4"/>
  <c r="J44" i="4"/>
  <c r="J45" i="4"/>
  <c r="S41" i="4" l="1"/>
  <c r="S45" i="4"/>
  <c r="S44" i="4"/>
  <c r="S37" i="4"/>
  <c r="S42" i="4"/>
  <c r="S40" i="4"/>
  <c r="S43" i="4"/>
  <c r="S36" i="4"/>
  <c r="R28" i="4"/>
  <c r="R29" i="4"/>
  <c r="R30" i="4"/>
  <c r="R31" i="4"/>
  <c r="R32" i="4"/>
  <c r="R33" i="4"/>
  <c r="R34" i="4"/>
  <c r="R35" i="4"/>
  <c r="R38" i="4"/>
  <c r="R39" i="4"/>
  <c r="O28" i="4"/>
  <c r="O29" i="4"/>
  <c r="O30" i="4"/>
  <c r="O31" i="4"/>
  <c r="O32" i="4"/>
  <c r="O33" i="4"/>
  <c r="O34" i="4"/>
  <c r="O35" i="4"/>
  <c r="O38" i="4"/>
  <c r="O39" i="4"/>
  <c r="J28" i="4"/>
  <c r="J29" i="4"/>
  <c r="J30" i="4"/>
  <c r="J31" i="4"/>
  <c r="J32" i="4"/>
  <c r="J33" i="4"/>
  <c r="J34" i="4"/>
  <c r="J35" i="4"/>
  <c r="J38" i="4"/>
  <c r="J39" i="4"/>
  <c r="R22" i="4"/>
  <c r="R23" i="4"/>
  <c r="R24" i="4"/>
  <c r="R25" i="4"/>
  <c r="R26" i="4"/>
  <c r="R27" i="4"/>
  <c r="O22" i="4"/>
  <c r="O23" i="4"/>
  <c r="O24" i="4"/>
  <c r="O25" i="4"/>
  <c r="O26" i="4"/>
  <c r="O27" i="4"/>
  <c r="J22" i="4"/>
  <c r="J23" i="4"/>
  <c r="J24" i="4"/>
  <c r="J25" i="4"/>
  <c r="J26" i="4"/>
  <c r="J27" i="4"/>
  <c r="S27" i="4" l="1"/>
  <c r="S26" i="4"/>
  <c r="S32" i="4"/>
  <c r="S24" i="4"/>
  <c r="S23" i="4"/>
  <c r="S31" i="4"/>
  <c r="S29" i="4"/>
  <c r="S25" i="4"/>
  <c r="S22" i="4"/>
  <c r="S30" i="4"/>
  <c r="S28" i="4"/>
  <c r="S39" i="4"/>
  <c r="S38" i="4"/>
  <c r="S35" i="4"/>
  <c r="S34" i="4"/>
  <c r="S33" i="4"/>
  <c r="J7" i="4" l="1"/>
  <c r="J10" i="4"/>
  <c r="J5" i="4"/>
  <c r="J11" i="4"/>
  <c r="J8" i="4"/>
  <c r="J12" i="4"/>
  <c r="J16" i="4"/>
  <c r="J17" i="4"/>
  <c r="J18" i="4"/>
  <c r="J9" i="4"/>
  <c r="J13" i="4"/>
  <c r="J14" i="4"/>
  <c r="J15" i="4"/>
  <c r="J19" i="4"/>
  <c r="J20" i="4"/>
  <c r="J21" i="4"/>
  <c r="J4" i="4"/>
  <c r="R20" i="4" l="1"/>
  <c r="R21" i="4"/>
  <c r="O20" i="4"/>
  <c r="O21" i="4"/>
  <c r="S20" i="4" l="1"/>
  <c r="S21" i="4"/>
  <c r="O7" i="4" l="1"/>
  <c r="R7" i="4"/>
  <c r="O10" i="4"/>
  <c r="R10" i="4"/>
  <c r="O5" i="4"/>
  <c r="R5" i="4"/>
  <c r="O11" i="4"/>
  <c r="R11" i="4"/>
  <c r="O8" i="4"/>
  <c r="R8" i="4"/>
  <c r="O12" i="4"/>
  <c r="R12" i="4"/>
  <c r="O16" i="4"/>
  <c r="R16" i="4"/>
  <c r="O17" i="4"/>
  <c r="R17" i="4"/>
  <c r="O14" i="4"/>
  <c r="R14" i="4"/>
  <c r="O13" i="4"/>
  <c r="R13" i="4"/>
  <c r="O18" i="4"/>
  <c r="R18" i="4"/>
  <c r="O9" i="4"/>
  <c r="R9" i="4"/>
  <c r="O15" i="4"/>
  <c r="R15" i="4"/>
  <c r="O19" i="4"/>
  <c r="R19" i="4"/>
  <c r="R4" i="4"/>
  <c r="O4" i="4"/>
  <c r="S13" i="4" l="1"/>
  <c r="S18" i="4"/>
  <c r="S4" i="4"/>
  <c r="S16" i="4"/>
  <c r="S10" i="4"/>
  <c r="S8" i="4"/>
  <c r="S9" i="4"/>
  <c r="S14" i="4"/>
  <c r="S11" i="4"/>
  <c r="S7" i="4"/>
  <c r="S15" i="4"/>
  <c r="S17" i="4"/>
  <c r="S5" i="4"/>
  <c r="S19" i="4"/>
  <c r="S12" i="4"/>
  <c r="W4" i="4" l="1"/>
  <c r="Y4" i="4" s="1"/>
</calcChain>
</file>

<file path=xl/sharedStrings.xml><?xml version="1.0" encoding="utf-8"?>
<sst xmlns="http://schemas.openxmlformats.org/spreadsheetml/2006/main" count="868" uniqueCount="161">
  <si>
    <t>Ordem Cronológica de Pagamentos de Realização de Obras 2024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</si>
  <si>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</si>
  <si>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</si>
  <si>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</si>
  <si>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</si>
  <si>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</si>
  <si>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</si>
  <si>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</si>
  <si>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</si>
  <si>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</si>
  <si>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</si>
  <si>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</si>
  <si>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PROJAN ENGENHARIA LTDA - EPP</t>
  </si>
  <si>
    <t>22.638.898/0001-60</t>
  </si>
  <si>
    <t>INSTALACAO DE LINHA DE VIDA E PONTOS DE ANCORAGEM</t>
  </si>
  <si>
    <t>ALMEIDA TOSCANO CONSTRUCOES E REFORMAS LTDA</t>
  </si>
  <si>
    <t>01.214.310/0001-71</t>
  </si>
  <si>
    <t>SERVICOS CIVIL, HIDRAULICA, ELETRICA E AFINS</t>
  </si>
  <si>
    <t>CONCRETEASY ENGENHARIA EIRELI</t>
  </si>
  <si>
    <t>27.022.552/0001-57</t>
  </si>
  <si>
    <t>SERVICO DE PINTURA EM GERAL</t>
  </si>
  <si>
    <t>MANUTENCAO PREVENTIVA E CORRETIVA DE COBERTURAS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</si>
  <si>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</si>
  <si>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</si>
  <si>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</si>
  <si>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</si>
  <si>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SEI</t>
  </si>
  <si>
    <t>Empresa / Nome</t>
  </si>
  <si>
    <t>Objeto</t>
  </si>
  <si>
    <t>Nota Fiscal / RPA</t>
  </si>
  <si>
    <t>Data Exigibilidade</t>
  </si>
  <si>
    <t>Prog. Pgto.</t>
  </si>
  <si>
    <t>CT - SIAD</t>
  </si>
  <si>
    <t>NF</t>
  </si>
  <si>
    <t>Contrato ou PC</t>
  </si>
  <si>
    <t>Dados Hiperlink</t>
  </si>
  <si>
    <t>mpmg_nota_fiscal_</t>
  </si>
  <si>
    <t>-</t>
  </si>
  <si>
    <t>2024_unid_1091_contrato_</t>
  </si>
  <si>
    <t>https://transparencia.mpmg.mp.br/download/</t>
  </si>
  <si>
    <t>.pdf</t>
  </si>
  <si>
    <t>PGC ENGENHARIA DE OBRAS LTDA</t>
  </si>
  <si>
    <t>TERRA E TECNICA ENGENHARIA E EMPREENDIMENTOS LTDA</t>
  </si>
  <si>
    <t>18.091.212/0001-97</t>
  </si>
  <si>
    <t>02.740.940/0001-42</t>
  </si>
  <si>
    <t>SERVIÇOS DIVERSOS – CIVIL, HIDRÁULICA, ELÉTRICA E AFINS</t>
  </si>
  <si>
    <t>EXECUCAO DO CENTRO DE CONVENCOES DO MPMG</t>
  </si>
  <si>
    <t>EXECUÇÃO DE OBRAS DE REFORMA E AMPLIAÇÃO DA SEDE DAS PROMOTORIAS DE JUSTIÇA</t>
  </si>
  <si>
    <t>FONTE</t>
  </si>
  <si>
    <t>UNIDADE ORÇAMENTÁRIA</t>
  </si>
  <si>
    <t>MAIO</t>
  </si>
  <si>
    <t>19.16.2304.0064445/2024-22</t>
  </si>
  <si>
    <t>19.16.2480.0064318/2024-35</t>
  </si>
  <si>
    <t>19.16.2480.0064365/2024-27</t>
  </si>
  <si>
    <t>19.16.2480.0064344/2024-12</t>
  </si>
  <si>
    <t>19.16.2480.0064394/2024-20</t>
  </si>
  <si>
    <t>19.16.2480.0064431/2024-88</t>
  </si>
  <si>
    <t>19.16.2480.0064453/2024-76</t>
  </si>
  <si>
    <t>19.16.2480.0064493/2024-63</t>
  </si>
  <si>
    <t>19.16.2480.0066057/2024-30</t>
  </si>
  <si>
    <t>19.16.2480.0066551/2024-78</t>
  </si>
  <si>
    <t>19.16.2305.0063514/2024-21</t>
  </si>
  <si>
    <t>19.16.2305.0066555/2024-73</t>
  </si>
  <si>
    <t>notas_fiscais/realizacao_de_obras/2024/05/</t>
  </si>
  <si>
    <t>166829_2023_39</t>
  </si>
  <si>
    <t>99263_2023_67</t>
  </si>
  <si>
    <t>157115_2023_54</t>
  </si>
  <si>
    <t>147163_2023_68</t>
  </si>
  <si>
    <t>164_19</t>
  </si>
  <si>
    <t>112_22</t>
  </si>
  <si>
    <t>081_22</t>
  </si>
  <si>
    <t>mpmg_nota_fiscal_35-2024_unid_1091_contrato_164_19</t>
  </si>
  <si>
    <t>mpmg_nota_fiscal_36-2024_unid_1091_contrato_164_19</t>
  </si>
  <si>
    <t>mpmg_nota_fiscal_638-2024_unid_1091_contrato_166829_2023_39</t>
  </si>
  <si>
    <t>mpmg_nota_fiscal_608-2024_unid_1091_contrato_166829_2023_39</t>
  </si>
  <si>
    <t>mpmg_nota_fiscal_636-2024_unid_1091_contrato_166829_2023_39</t>
  </si>
  <si>
    <t>mpmg_nota_fiscal_635-2024_unid_1091_contrato_99263_2023_67</t>
  </si>
  <si>
    <t>mpmg_nota_fiscal_634-2024_unid_1091_contrato_99263_2023_67</t>
  </si>
  <si>
    <t>mpmg_nota_fiscal_637-2024_unid_1091_contrato_99263_2023_67</t>
  </si>
  <si>
    <t>mpmg_nota_fiscal_609-2024_unid_1091_contrato_112_22</t>
  </si>
  <si>
    <t>mpmg_nota_fiscal_610-2024_unid_1091_contrato_112_22</t>
  </si>
  <si>
    <t>mpmg_nota_fiscal_611-2024_unid_1091_contrato_112_22</t>
  </si>
  <si>
    <t>mpmg_nota_fiscal_612-2024_unid_1091_contrato_112_22</t>
  </si>
  <si>
    <t>mpmg_nota_fiscal_613-2024_unid_1091_contrato_112_22</t>
  </si>
  <si>
    <t>mpmg_nota_fiscal_614-2024_unid_1091_contrato_112_22</t>
  </si>
  <si>
    <t>mpmg_nota_fiscal_615-2024_unid_1091_contrato_112_22</t>
  </si>
  <si>
    <t>mpmg_nota_fiscal_616-2024_unid_1091_contrato_112_22</t>
  </si>
  <si>
    <t>mpmg_nota_fiscal_617-2024_unid_1091_contrato_112_22</t>
  </si>
  <si>
    <t>mpmg_nota_fiscal_618-2024_unid_1091_contrato_112_22</t>
  </si>
  <si>
    <t>mpmg_nota_fiscal_619-2024_unid_1091_contrato_112_22</t>
  </si>
  <si>
    <t>mpmg_nota_fiscal_620-2024_unid_1091_contrato_112_22</t>
  </si>
  <si>
    <t>mpmg_nota_fiscal_621-2024_unid_1091_contrato_112_22</t>
  </si>
  <si>
    <t>mpmg_nota_fiscal_622-2024_unid_1091_contrato_112_22</t>
  </si>
  <si>
    <t>mpmg_nota_fiscal_623-2024_unid_1091_contrato_112_22</t>
  </si>
  <si>
    <t>mpmg_nota_fiscal_624-2024_unid_1091_contrato_112_22</t>
  </si>
  <si>
    <t>mpmg_nota_fiscal_625-2024_unid_1091_contrato_112_22</t>
  </si>
  <si>
    <t>mpmg_nota_fiscal_626-2024_unid_1091_contrato_112_22</t>
  </si>
  <si>
    <t>mpmg_nota_fiscal_627-2024_unid_1091_contrato_112_22</t>
  </si>
  <si>
    <t>mpmg_nota_fiscal_628-2024_unid_1091_contrato_112_22</t>
  </si>
  <si>
    <t>mpmg_nota_fiscal_629-2024_unid_1091_contrato_112_22</t>
  </si>
  <si>
    <t>mpmg_nota_fiscal_630-2024_unid_1091_contrato_112_22</t>
  </si>
  <si>
    <t>mpmg_nota_fiscal_631-2024_unid_1091_contrato_112_22</t>
  </si>
  <si>
    <t>mpmg_nota_fiscal_632-2024_unid_1091_contrato_112_22</t>
  </si>
  <si>
    <t>mpmg_nota_fiscal_633-2024_unid_1091_contrato_112_22</t>
  </si>
  <si>
    <t>mpmg_nota_fiscal_640-2024_unid_1091_contrato_112_22</t>
  </si>
  <si>
    <t>mpmg_nota_fiscal_641-2024_unid_1091_contrato_112_22</t>
  </si>
  <si>
    <t>mpmg_nota_fiscal_642-2024_unid_1091_contrato_112_22</t>
  </si>
  <si>
    <t>mpmg_nota_fiscal_643-2024_unid_1091_contrato_112_22</t>
  </si>
  <si>
    <t>mpmg_nota_fiscal_644-2024_unid_1091_contrato_112_22</t>
  </si>
  <si>
    <t>mpmg_nota_fiscal_645-2024_unid_1091_contrato_112_22</t>
  </si>
  <si>
    <t>mpmg_nota_fiscal_646-2024_unid_1091_contrato_112_22</t>
  </si>
  <si>
    <t>mpmg_nota_fiscal_647-2024_unid_1091_contrato_112_22</t>
  </si>
  <si>
    <t>mpmg_nota_fiscal_43-2024_unid_1091_contrato_081_22</t>
  </si>
  <si>
    <t>mpmg_nota_fiscal_1228-2024_unid_1091_contrato_157115_2023_54</t>
  </si>
  <si>
    <t>mpmg_nota_fiscal_34-2024_unid_1091_contrato_147163_2023_68</t>
  </si>
  <si>
    <t>EXECUCAO DE OBRAS DE REFORMA E AMPLIACAO DA SEDE DAS PROMOTORIAS DE JUSTICA</t>
  </si>
  <si>
    <t>SERVICOS DIVERSOS – CIVIL, HIDRAULICA, ELETRICA E AFINS</t>
  </si>
  <si>
    <t>https://transparencia.mpmg.mp.br/download/notas_fiscais/realizacao_de_obras/2024/05/mpmg_nota_fiscal_35-2024_unid_1091_contrato_164_19.pdf</t>
  </si>
  <si>
    <t>https://transparencia.mpmg.mp.br/download/notas_fiscais/realizacao_de_obras/2024/05/mpmg_nota_fiscal_36-2024_unid_1091_contrato_164_19.pdf</t>
  </si>
  <si>
    <t>https://transparencia.mpmg.mp.br/download/notas_fiscais/realizacao_de_obras/2024/05/mpmg_nota_fiscal_1228-2024_unid_1091_contrato_157115_2023_54.pdf</t>
  </si>
  <si>
    <t>https://transparencia.mpmg.mp.br/download/notas_fiscais/realizacao_de_obras/2024/05/mpmg_nota_fiscal_635-2024_unid_1091_contrato_99263_2023_67.pdf</t>
  </si>
  <si>
    <t>https://transparencia.mpmg.mp.br/download/notas_fiscais/realizacao_de_obras/2024/05/mpmg_nota_fiscal_634-2024_unid_1091_contrato_99263_2023_67.pdf</t>
  </si>
  <si>
    <t>https://transparencia.mpmg.mp.br/download/notas_fiscais/realizacao_de_obras/2024/05/mpmg_nota_fiscal_637-2024_unid_1091_contrato_99263_2023_67.pdf</t>
  </si>
  <si>
    <t>https://transparencia.mpmg.mp.br/download/notas_fiscais/realizacao_de_obras/2024/05/mpmg_nota_fiscal_638-2024_unid_1091_contrato_166829_2023_39.pdf</t>
  </si>
  <si>
    <t>https://transparencia.mpmg.mp.br/download/notas_fiscais/realizacao_de_obras/2024/05/mpmg_nota_fiscal_608-2024_unid_1091_contrato_166829_2023_39.pdf</t>
  </si>
  <si>
    <t>https://transparencia.mpmg.mp.br/download/notas_fiscais/realizacao_de_obras/2024/05/mpmg_nota_fiscal_636-2024_unid_1091_contrato_166829_2023_39.pdf</t>
  </si>
  <si>
    <t>https://transparencia.mpmg.mp.br/download/notas_fiscais/realizacao_de_obras/2024/05/mpmg_nota_fiscal_609-2024_unid_1091_contrato_112_22.pdf</t>
  </si>
  <si>
    <t>https://transparencia.mpmg.mp.br/download/notas_fiscais/realizacao_de_obras/2024/05/mpmg_nota_fiscal_610-2024_unid_1091_contrato_112_22.pdf</t>
  </si>
  <si>
    <t>https://transparencia.mpmg.mp.br/download/notas_fiscais/realizacao_de_obras/2024/05/mpmg_nota_fiscal_611-2024_unid_1091_contrato_112_22.pdf</t>
  </si>
  <si>
    <t>https://transparencia.mpmg.mp.br/download/notas_fiscais/realizacao_de_obras/2024/05/mpmg_nota_fiscal_612-2024_unid_1091_contrato_112_22.pdf</t>
  </si>
  <si>
    <t>https://transparencia.mpmg.mp.br/download/notas_fiscais/realizacao_de_obras/2024/05/mpmg_nota_fiscal_613-2024_unid_1091_contrato_112_22.pdf</t>
  </si>
  <si>
    <t>https://transparencia.mpmg.mp.br/download/notas_fiscais/realizacao_de_obras/2024/05/mpmg_nota_fiscal_614-2024_unid_1091_contrato_112_22.pdf</t>
  </si>
  <si>
    <t>https://transparencia.mpmg.mp.br/download/notas_fiscais/realizacao_de_obras/2024/05/mpmg_nota_fiscal_615-2024_unid_1091_contrato_112_22.pdf</t>
  </si>
  <si>
    <t>https://transparencia.mpmg.mp.br/download/notas_fiscais/realizacao_de_obras/2024/05/mpmg_nota_fiscal_616-2024_unid_1091_contrato_112_22.pdf</t>
  </si>
  <si>
    <t>https://transparencia.mpmg.mp.br/download/notas_fiscais/realizacao_de_obras/2024/05/mpmg_nota_fiscal_617-2024_unid_1091_contrato_112_22.pdf</t>
  </si>
  <si>
    <t>https://transparencia.mpmg.mp.br/download/notas_fiscais/realizacao_de_obras/2024/05/mpmg_nota_fiscal_618-2024_unid_1091_contrato_112_22.pdf</t>
  </si>
  <si>
    <t>https://transparencia.mpmg.mp.br/download/notas_fiscais/realizacao_de_obras/2024/05/mpmg_nota_fiscal_619-2024_unid_1091_contrato_112_22.pdf</t>
  </si>
  <si>
    <t>https://transparencia.mpmg.mp.br/download/notas_fiscais/realizacao_de_obras/2024/05/mpmg_nota_fiscal_620-2024_unid_1091_contrato_112_22.pdf</t>
  </si>
  <si>
    <t>https://transparencia.mpmg.mp.br/download/notas_fiscais/realizacao_de_obras/2024/05/mpmg_nota_fiscal_621-2024_unid_1091_contrato_112_22.pdf</t>
  </si>
  <si>
    <t>https://transparencia.mpmg.mp.br/download/notas_fiscais/realizacao_de_obras/2024/05/mpmg_nota_fiscal_622-2024_unid_1091_contrato_112_22.pdf</t>
  </si>
  <si>
    <t>https://transparencia.mpmg.mp.br/download/notas_fiscais/realizacao_de_obras/2024/05/mpmg_nota_fiscal_623-2024_unid_1091_contrato_112_22.pdf</t>
  </si>
  <si>
    <t>https://transparencia.mpmg.mp.br/download/notas_fiscais/realizacao_de_obras/2024/05/mpmg_nota_fiscal_624-2024_unid_1091_contrato_112_22.pdf</t>
  </si>
  <si>
    <t>https://transparencia.mpmg.mp.br/download/notas_fiscais/realizacao_de_obras/2024/05/mpmg_nota_fiscal_625-2024_unid_1091_contrato_112_22.pdf</t>
  </si>
  <si>
    <t>https://transparencia.mpmg.mp.br/download/notas_fiscais/realizacao_de_obras/2024/05/mpmg_nota_fiscal_626-2024_unid_1091_contrato_112_22.pdf</t>
  </si>
  <si>
    <t>https://transparencia.mpmg.mp.br/download/notas_fiscais/realizacao_de_obras/2024/05/mpmg_nota_fiscal_627-2024_unid_1091_contrato_112_22.pdf</t>
  </si>
  <si>
    <t>https://transparencia.mpmg.mp.br/download/notas_fiscais/realizacao_de_obras/2024/05/mpmg_nota_fiscal_628-2024_unid_1091_contrato_112_22.pdf</t>
  </si>
  <si>
    <t>https://transparencia.mpmg.mp.br/download/notas_fiscais/realizacao_de_obras/2024/05/mpmg_nota_fiscal_629-2024_unid_1091_contrato_112_22.pdf</t>
  </si>
  <si>
    <t>https://transparencia.mpmg.mp.br/download/notas_fiscais/realizacao_de_obras/2024/05/mpmg_nota_fiscal_630-2024_unid_1091_contrato_112_22.pdf</t>
  </si>
  <si>
    <t>https://transparencia.mpmg.mp.br/download/notas_fiscais/realizacao_de_obras/2024/05/mpmg_nota_fiscal_631-2024_unid_1091_contrato_112_22.pdf</t>
  </si>
  <si>
    <t>https://transparencia.mpmg.mp.br/download/notas_fiscais/realizacao_de_obras/2024/05/mpmg_nota_fiscal_632-2024_unid_1091_contrato_112_22.pdf</t>
  </si>
  <si>
    <t>https://transparencia.mpmg.mp.br/download/notas_fiscais/realizacao_de_obras/2024/05/mpmg_nota_fiscal_633-2024_unid_1091_contrato_112_22.pdf</t>
  </si>
  <si>
    <t>https://transparencia.mpmg.mp.br/download/notas_fiscais/realizacao_de_obras/2024/05/mpmg_nota_fiscal_640-2024_unid_1091_contrato_112_22.pdf</t>
  </si>
  <si>
    <t>https://transparencia.mpmg.mp.br/download/notas_fiscais/realizacao_de_obras/2024/05/mpmg_nota_fiscal_641-2024_unid_1091_contrato_112_22.pdf</t>
  </si>
  <si>
    <t>https://transparencia.mpmg.mp.br/download/notas_fiscais/realizacao_de_obras/2024/05/mpmg_nota_fiscal_642-2024_unid_1091_contrato_112_22.pdf</t>
  </si>
  <si>
    <t>https://transparencia.mpmg.mp.br/download/notas_fiscais/realizacao_de_obras/2024/05/mpmg_nota_fiscal_643-2024_unid_1091_contrato_112_22.pdf</t>
  </si>
  <si>
    <t>https://transparencia.mpmg.mp.br/download/notas_fiscais/realizacao_de_obras/2024/05/mpmg_nota_fiscal_644-2024_unid_1091_contrato_112_22.pdf</t>
  </si>
  <si>
    <t>https://transparencia.mpmg.mp.br/download/notas_fiscais/realizacao_de_obras/2024/05/mpmg_nota_fiscal_645-2024_unid_1091_contrato_112_22.pdf</t>
  </si>
  <si>
    <t>https://transparencia.mpmg.mp.br/download/notas_fiscais/realizacao_de_obras/2024/05/mpmg_nota_fiscal_646-2024_unid_1091_contrato_112_22.pdf</t>
  </si>
  <si>
    <t>https://transparencia.mpmg.mp.br/download/notas_fiscais/realizacao_de_obras/2024/05/mpmg_nota_fiscal_647-2024_unid_1091_contrato_112_22.pdf</t>
  </si>
  <si>
    <t>https://transparencia.mpmg.mp.br/download/notas_fiscais/realizacao_de_obras/2024/05/mpmg_nota_fiscal_43-2024_unid_1091_contrato_081_22.pdf</t>
  </si>
  <si>
    <t>https://transparencia.mpmg.mp.br/download/notas_fiscais/realizacao_de_obras/2024/05/mpmg_nota_fiscal_34-2024_unid_1091_contrato_147163_2023_68.pdf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</si>
</sst>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"/>
    </font>
    <font>
      <sz val="11"/>
      <name val="Times "/>
    </font>
    <font>
      <sz val="11"/>
      <name val="Times New Roman"/>
      <family val="1"/>
    </font>
    <font>
      <u/>
      <sz val="11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/>
    </xf>
    <xf numFmtId="0" fontId="9" fillId="0" borderId="0" xfId="0" applyFont="1"/>
    <xf numFmtId="0" fontId="10" fillId="4" borderId="5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4" fontId="6" fillId="3" borderId="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164" fontId="7" fillId="5" borderId="7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Hyperlink" xfId="1" xr:uid="{00000000-0005-0000-0000-000001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60"/>
  <sheetViews>
    <sheetView showGridLines="0" tabSelected="1" workbookViewId="0">
      <selection activeCell="B1" sqref="B1:M2"/>
    </sheetView>
  </sheetViews>
  <sheetFormatPr defaultRowHeight="15"/>
  <cols>
    <col min="1" max="1" width="9.140625" style="1"/>
    <col min="2" max="2" width="13.85546875" style="1" customWidth="1"/>
    <col min="3" max="3" width="18.28515625" style="1" customWidth="1"/>
    <col min="4" max="4" width="65.85546875" style="1" bestFit="1" customWidth="1"/>
    <col min="5" max="5" width="19.42578125" style="1" bestFit="1" customWidth="1"/>
    <col min="6" max="6" width="99.28515625" style="1" bestFit="1" customWidth="1"/>
    <col min="7" max="7" width="21.28515625" style="1" customWidth="1"/>
    <col min="8" max="8" width="22.42578125" style="1" customWidth="1"/>
    <col min="9" max="9" width="20.5703125" style="1" customWidth="1"/>
    <col min="10" max="10" width="21.85546875" style="1" bestFit="1" customWidth="1"/>
    <col min="11" max="11" width="21.28515625" style="1" customWidth="1"/>
    <col min="12" max="12" width="16.85546875" style="1" customWidth="1"/>
    <col min="13" max="13" width="17.7109375" style="1" customWidth="1"/>
    <col min="14" max="16384" width="9.140625" style="1"/>
  </cols>
  <sheetData>
    <row r="1" spans="2:13" ht="22.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25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30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49</v>
      </c>
      <c r="L3" s="3" t="s">
        <v>48</v>
      </c>
      <c r="M3" s="3" t="s">
        <v>10</v>
      </c>
    </row>
    <row r="4" spans="2:13" ht="25.5" customHeight="1">
      <c r="B4" s="9" t="s">
        <v>50</v>
      </c>
      <c r="C4" s="11">
        <v>1</v>
      </c>
      <c r="D4" s="19" t="s">
        <v>12</v>
      </c>
      <c r="E4" s="20" t="s">
        <v>13</v>
      </c>
      <c r="F4" s="12" t="s">
        <v>14</v>
      </c>
      <c r="G4" s="36">
        <f>HYPERLINK(Planilha2!AA4,Planilha2!Z4)</f>
        <v>35</v>
      </c>
      <c r="H4" s="10">
        <v>45442</v>
      </c>
      <c r="I4" s="10">
        <v>45446</v>
      </c>
      <c r="J4" s="9" t="s">
        <v>11</v>
      </c>
      <c r="K4" s="9">
        <v>1091</v>
      </c>
      <c r="L4" s="9">
        <v>10</v>
      </c>
      <c r="M4" s="13">
        <v>22904.080000000002</v>
      </c>
    </row>
    <row r="5" spans="2:13" ht="25.5" customHeight="1">
      <c r="B5" s="9" t="s">
        <v>50</v>
      </c>
      <c r="C5" s="11">
        <v>2</v>
      </c>
      <c r="D5" s="19" t="s">
        <v>12</v>
      </c>
      <c r="E5" s="20" t="s">
        <v>13</v>
      </c>
      <c r="F5" s="12" t="s">
        <v>14</v>
      </c>
      <c r="G5" s="36">
        <f>HYPERLINK(Planilha2!AA5,Planilha2!Z5)</f>
        <v>36</v>
      </c>
      <c r="H5" s="10">
        <v>45442</v>
      </c>
      <c r="I5" s="10">
        <v>45446</v>
      </c>
      <c r="J5" s="9" t="s">
        <v>11</v>
      </c>
      <c r="K5" s="9">
        <v>1091</v>
      </c>
      <c r="L5" s="9">
        <v>10</v>
      </c>
      <c r="M5" s="13">
        <v>24052.79</v>
      </c>
    </row>
    <row r="6" spans="2:13" ht="25.5" customHeight="1">
      <c r="B6" s="9" t="s">
        <v>50</v>
      </c>
      <c r="C6" s="11">
        <v>3</v>
      </c>
      <c r="D6" s="19" t="s">
        <v>41</v>
      </c>
      <c r="E6" s="20" t="s">
        <v>43</v>
      </c>
      <c r="F6" s="12" t="s">
        <v>46</v>
      </c>
      <c r="G6" s="36">
        <f>HYPERLINK(Planilha2!AA6,Planilha2!Z6)</f>
        <v>1228</v>
      </c>
      <c r="H6" s="10">
        <v>45442</v>
      </c>
      <c r="I6" s="10">
        <v>45446</v>
      </c>
      <c r="J6" s="9" t="s">
        <v>11</v>
      </c>
      <c r="K6" s="9">
        <v>1091</v>
      </c>
      <c r="L6" s="9">
        <v>10</v>
      </c>
      <c r="M6" s="13">
        <v>110067.25</v>
      </c>
    </row>
    <row r="7" spans="2:13" ht="25.5" customHeight="1">
      <c r="B7" s="9" t="s">
        <v>50</v>
      </c>
      <c r="C7" s="11">
        <v>4</v>
      </c>
      <c r="D7" s="21" t="s">
        <v>18</v>
      </c>
      <c r="E7" s="20" t="s">
        <v>19</v>
      </c>
      <c r="F7" s="12" t="s">
        <v>20</v>
      </c>
      <c r="G7" s="36">
        <f>HYPERLINK(Planilha2!AA7,Planilha2!Z7)</f>
        <v>635</v>
      </c>
      <c r="H7" s="10">
        <v>45443</v>
      </c>
      <c r="I7" s="10">
        <v>45447</v>
      </c>
      <c r="J7" s="9" t="s">
        <v>11</v>
      </c>
      <c r="K7" s="9">
        <v>1091</v>
      </c>
      <c r="L7" s="9">
        <v>10</v>
      </c>
      <c r="M7" s="13">
        <v>62218.71</v>
      </c>
    </row>
    <row r="8" spans="2:13" ht="25.5" customHeight="1">
      <c r="B8" s="9" t="s">
        <v>50</v>
      </c>
      <c r="C8" s="11">
        <v>5</v>
      </c>
      <c r="D8" s="21" t="s">
        <v>18</v>
      </c>
      <c r="E8" s="20" t="s">
        <v>19</v>
      </c>
      <c r="F8" s="12" t="s">
        <v>20</v>
      </c>
      <c r="G8" s="36">
        <f>HYPERLINK(Planilha2!AA8,Planilha2!Z8)</f>
        <v>634</v>
      </c>
      <c r="H8" s="10">
        <v>45443</v>
      </c>
      <c r="I8" s="10">
        <v>45447</v>
      </c>
      <c r="J8" s="9" t="s">
        <v>11</v>
      </c>
      <c r="K8" s="9">
        <v>1091</v>
      </c>
      <c r="L8" s="9">
        <v>10</v>
      </c>
      <c r="M8" s="13">
        <v>62552.19</v>
      </c>
    </row>
    <row r="9" spans="2:13" ht="25.5" customHeight="1">
      <c r="B9" s="9" t="s">
        <v>50</v>
      </c>
      <c r="C9" s="11">
        <v>6</v>
      </c>
      <c r="D9" s="19" t="s">
        <v>18</v>
      </c>
      <c r="E9" s="20" t="s">
        <v>19</v>
      </c>
      <c r="F9" s="12" t="s">
        <v>20</v>
      </c>
      <c r="G9" s="36">
        <f>HYPERLINK(Planilha2!AA9,Planilha2!Z9)</f>
        <v>637</v>
      </c>
      <c r="H9" s="10">
        <v>45443</v>
      </c>
      <c r="I9" s="10">
        <v>45447</v>
      </c>
      <c r="J9" s="9" t="s">
        <v>11</v>
      </c>
      <c r="K9" s="9">
        <v>1091</v>
      </c>
      <c r="L9" s="9">
        <v>10</v>
      </c>
      <c r="M9" s="13">
        <v>36815.46</v>
      </c>
    </row>
    <row r="10" spans="2:13" ht="25.5" customHeight="1">
      <c r="B10" s="9" t="s">
        <v>50</v>
      </c>
      <c r="C10" s="11">
        <v>7</v>
      </c>
      <c r="D10" s="21" t="s">
        <v>18</v>
      </c>
      <c r="E10" s="20" t="s">
        <v>19</v>
      </c>
      <c r="F10" s="12" t="s">
        <v>116</v>
      </c>
      <c r="G10" s="36">
        <f>HYPERLINK(Planilha2!AA10,Planilha2!Z10)</f>
        <v>638</v>
      </c>
      <c r="H10" s="10">
        <v>45447</v>
      </c>
      <c r="I10" s="10">
        <v>45449</v>
      </c>
      <c r="J10" s="9" t="s">
        <v>11</v>
      </c>
      <c r="K10" s="9">
        <v>1091</v>
      </c>
      <c r="L10" s="9">
        <v>10</v>
      </c>
      <c r="M10" s="13">
        <v>42508.32</v>
      </c>
    </row>
    <row r="11" spans="2:13" ht="25.5" customHeight="1">
      <c r="B11" s="9" t="s">
        <v>50</v>
      </c>
      <c r="C11" s="11">
        <v>8</v>
      </c>
      <c r="D11" s="21" t="s">
        <v>18</v>
      </c>
      <c r="E11" s="20" t="s">
        <v>19</v>
      </c>
      <c r="F11" s="12" t="s">
        <v>116</v>
      </c>
      <c r="G11" s="36">
        <f>HYPERLINK(Planilha2!AA11,Planilha2!Z11)</f>
        <v>608</v>
      </c>
      <c r="H11" s="10">
        <v>45447</v>
      </c>
      <c r="I11" s="10">
        <v>45449</v>
      </c>
      <c r="J11" s="9" t="s">
        <v>11</v>
      </c>
      <c r="K11" s="9">
        <v>1091</v>
      </c>
      <c r="L11" s="9">
        <v>10</v>
      </c>
      <c r="M11" s="13">
        <v>600.97</v>
      </c>
    </row>
    <row r="12" spans="2:13" ht="25.5" customHeight="1">
      <c r="B12" s="9" t="s">
        <v>50</v>
      </c>
      <c r="C12" s="11">
        <v>9</v>
      </c>
      <c r="D12" s="21" t="s">
        <v>18</v>
      </c>
      <c r="E12" s="20" t="s">
        <v>19</v>
      </c>
      <c r="F12" s="12" t="s">
        <v>116</v>
      </c>
      <c r="G12" s="36">
        <f>HYPERLINK(Planilha2!AA12,Planilha2!Z12)</f>
        <v>636</v>
      </c>
      <c r="H12" s="10">
        <v>45447</v>
      </c>
      <c r="I12" s="10">
        <v>45449</v>
      </c>
      <c r="J12" s="9" t="s">
        <v>11</v>
      </c>
      <c r="K12" s="9">
        <v>1091</v>
      </c>
      <c r="L12" s="9">
        <v>10</v>
      </c>
      <c r="M12" s="13">
        <v>10790.27</v>
      </c>
    </row>
    <row r="13" spans="2:13" ht="25.5" customHeight="1">
      <c r="B13" s="9" t="s">
        <v>50</v>
      </c>
      <c r="C13" s="11">
        <v>10</v>
      </c>
      <c r="D13" s="21" t="s">
        <v>18</v>
      </c>
      <c r="E13" s="20" t="s">
        <v>19</v>
      </c>
      <c r="F13" s="12" t="s">
        <v>21</v>
      </c>
      <c r="G13" s="36">
        <f>HYPERLINK(Planilha2!AA13,Planilha2!Z13)</f>
        <v>609</v>
      </c>
      <c r="H13" s="10">
        <v>45447</v>
      </c>
      <c r="I13" s="10">
        <v>45449</v>
      </c>
      <c r="J13" s="9" t="s">
        <v>11</v>
      </c>
      <c r="K13" s="9">
        <v>1091</v>
      </c>
      <c r="L13" s="9">
        <v>10</v>
      </c>
      <c r="M13" s="13">
        <v>1758.01</v>
      </c>
    </row>
    <row r="14" spans="2:13" ht="25.5" customHeight="1">
      <c r="B14" s="9" t="s">
        <v>50</v>
      </c>
      <c r="C14" s="11">
        <v>11</v>
      </c>
      <c r="D14" s="21" t="s">
        <v>18</v>
      </c>
      <c r="E14" s="20" t="s">
        <v>19</v>
      </c>
      <c r="F14" s="12" t="s">
        <v>21</v>
      </c>
      <c r="G14" s="36">
        <f>HYPERLINK(Planilha2!AA14,Planilha2!Z14)</f>
        <v>610</v>
      </c>
      <c r="H14" s="10">
        <v>45447</v>
      </c>
      <c r="I14" s="10">
        <v>45449</v>
      </c>
      <c r="J14" s="9" t="s">
        <v>11</v>
      </c>
      <c r="K14" s="9">
        <v>1091</v>
      </c>
      <c r="L14" s="9">
        <v>10</v>
      </c>
      <c r="M14" s="13">
        <v>2426.6</v>
      </c>
    </row>
    <row r="15" spans="2:13" ht="25.5" customHeight="1">
      <c r="B15" s="9" t="s">
        <v>50</v>
      </c>
      <c r="C15" s="11">
        <v>12</v>
      </c>
      <c r="D15" s="21" t="s">
        <v>18</v>
      </c>
      <c r="E15" s="20" t="s">
        <v>19</v>
      </c>
      <c r="F15" s="12" t="s">
        <v>21</v>
      </c>
      <c r="G15" s="36">
        <f>HYPERLINK(Planilha2!AA15,Planilha2!Z15)</f>
        <v>611</v>
      </c>
      <c r="H15" s="10">
        <v>45447</v>
      </c>
      <c r="I15" s="10">
        <v>45449</v>
      </c>
      <c r="J15" s="9" t="s">
        <v>11</v>
      </c>
      <c r="K15" s="9">
        <v>1091</v>
      </c>
      <c r="L15" s="9">
        <v>10</v>
      </c>
      <c r="M15" s="13">
        <v>530.45000000000005</v>
      </c>
    </row>
    <row r="16" spans="2:13" ht="25.5" customHeight="1">
      <c r="B16" s="9" t="s">
        <v>50</v>
      </c>
      <c r="C16" s="11">
        <v>13</v>
      </c>
      <c r="D16" s="21" t="s">
        <v>18</v>
      </c>
      <c r="E16" s="20" t="s">
        <v>19</v>
      </c>
      <c r="F16" s="12" t="s">
        <v>21</v>
      </c>
      <c r="G16" s="36">
        <f>HYPERLINK(Planilha2!AA16,Planilha2!Z16)</f>
        <v>612</v>
      </c>
      <c r="H16" s="10">
        <v>45447</v>
      </c>
      <c r="I16" s="10">
        <v>45449</v>
      </c>
      <c r="J16" s="9" t="s">
        <v>11</v>
      </c>
      <c r="K16" s="9">
        <v>1091</v>
      </c>
      <c r="L16" s="9">
        <v>10</v>
      </c>
      <c r="M16" s="13">
        <v>656.87</v>
      </c>
    </row>
    <row r="17" spans="2:13" ht="25.5" customHeight="1">
      <c r="B17" s="9" t="s">
        <v>50</v>
      </c>
      <c r="C17" s="11">
        <v>14</v>
      </c>
      <c r="D17" s="21" t="s">
        <v>18</v>
      </c>
      <c r="E17" s="20" t="s">
        <v>19</v>
      </c>
      <c r="F17" s="12" t="s">
        <v>21</v>
      </c>
      <c r="G17" s="36">
        <f>HYPERLINK(Planilha2!AA17,Planilha2!Z17)</f>
        <v>613</v>
      </c>
      <c r="H17" s="10">
        <v>45447</v>
      </c>
      <c r="I17" s="10">
        <v>45449</v>
      </c>
      <c r="J17" s="9" t="s">
        <v>11</v>
      </c>
      <c r="K17" s="9">
        <v>1091</v>
      </c>
      <c r="L17" s="9">
        <v>10</v>
      </c>
      <c r="M17" s="13">
        <v>1078.9000000000001</v>
      </c>
    </row>
    <row r="18" spans="2:13" ht="25.5" customHeight="1">
      <c r="B18" s="9" t="s">
        <v>50</v>
      </c>
      <c r="C18" s="11">
        <v>15</v>
      </c>
      <c r="D18" s="21" t="s">
        <v>18</v>
      </c>
      <c r="E18" s="20" t="s">
        <v>19</v>
      </c>
      <c r="F18" s="12" t="s">
        <v>21</v>
      </c>
      <c r="G18" s="36">
        <f>HYPERLINK(Planilha2!AA18,Planilha2!Z18)</f>
        <v>614</v>
      </c>
      <c r="H18" s="10">
        <v>45447</v>
      </c>
      <c r="I18" s="10">
        <v>45449</v>
      </c>
      <c r="J18" s="9" t="s">
        <v>11</v>
      </c>
      <c r="K18" s="9">
        <v>1091</v>
      </c>
      <c r="L18" s="9">
        <v>10</v>
      </c>
      <c r="M18" s="13">
        <v>513.12</v>
      </c>
    </row>
    <row r="19" spans="2:13" ht="25.5" customHeight="1">
      <c r="B19" s="9" t="s">
        <v>50</v>
      </c>
      <c r="C19" s="11">
        <v>16</v>
      </c>
      <c r="D19" s="21" t="s">
        <v>18</v>
      </c>
      <c r="E19" s="20" t="s">
        <v>19</v>
      </c>
      <c r="F19" s="12" t="s">
        <v>21</v>
      </c>
      <c r="G19" s="36">
        <f>HYPERLINK(Planilha2!AA19,Planilha2!Z19)</f>
        <v>615</v>
      </c>
      <c r="H19" s="10">
        <v>45447</v>
      </c>
      <c r="I19" s="10">
        <v>45449</v>
      </c>
      <c r="J19" s="9" t="s">
        <v>11</v>
      </c>
      <c r="K19" s="9">
        <v>1091</v>
      </c>
      <c r="L19" s="9">
        <v>10</v>
      </c>
      <c r="M19" s="13">
        <v>2213.6</v>
      </c>
    </row>
    <row r="20" spans="2:13" ht="25.5" customHeight="1">
      <c r="B20" s="9" t="s">
        <v>50</v>
      </c>
      <c r="C20" s="11">
        <v>17</v>
      </c>
      <c r="D20" s="21" t="s">
        <v>18</v>
      </c>
      <c r="E20" s="20" t="s">
        <v>19</v>
      </c>
      <c r="F20" s="12" t="s">
        <v>21</v>
      </c>
      <c r="G20" s="36">
        <f>HYPERLINK(Planilha2!AA20,Planilha2!Z20)</f>
        <v>616</v>
      </c>
      <c r="H20" s="10">
        <v>45447</v>
      </c>
      <c r="I20" s="10">
        <v>45449</v>
      </c>
      <c r="J20" s="9" t="s">
        <v>11</v>
      </c>
      <c r="K20" s="9">
        <v>1091</v>
      </c>
      <c r="L20" s="9">
        <v>10</v>
      </c>
      <c r="M20" s="13">
        <v>834.89</v>
      </c>
    </row>
    <row r="21" spans="2:13" ht="25.5" customHeight="1">
      <c r="B21" s="9" t="s">
        <v>50</v>
      </c>
      <c r="C21" s="11">
        <v>18</v>
      </c>
      <c r="D21" s="21" t="s">
        <v>18</v>
      </c>
      <c r="E21" s="20" t="s">
        <v>19</v>
      </c>
      <c r="F21" s="12" t="s">
        <v>21</v>
      </c>
      <c r="G21" s="36">
        <f>HYPERLINK(Planilha2!AA21,Planilha2!Z21)</f>
        <v>617</v>
      </c>
      <c r="H21" s="10">
        <v>45447</v>
      </c>
      <c r="I21" s="10">
        <v>45449</v>
      </c>
      <c r="J21" s="9" t="s">
        <v>11</v>
      </c>
      <c r="K21" s="9">
        <v>1091</v>
      </c>
      <c r="L21" s="9">
        <v>10</v>
      </c>
      <c r="M21" s="13">
        <v>2055.9</v>
      </c>
    </row>
    <row r="22" spans="2:13" ht="25.5" customHeight="1">
      <c r="B22" s="9" t="s">
        <v>50</v>
      </c>
      <c r="C22" s="11">
        <v>19</v>
      </c>
      <c r="D22" s="21" t="s">
        <v>18</v>
      </c>
      <c r="E22" s="20" t="s">
        <v>19</v>
      </c>
      <c r="F22" s="12" t="s">
        <v>21</v>
      </c>
      <c r="G22" s="36">
        <f>HYPERLINK(Planilha2!AA22,Planilha2!Z22)</f>
        <v>618</v>
      </c>
      <c r="H22" s="10">
        <v>45447</v>
      </c>
      <c r="I22" s="10">
        <v>45449</v>
      </c>
      <c r="J22" s="9" t="s">
        <v>11</v>
      </c>
      <c r="K22" s="9">
        <v>1091</v>
      </c>
      <c r="L22" s="9">
        <v>10</v>
      </c>
      <c r="M22" s="13">
        <v>501</v>
      </c>
    </row>
    <row r="23" spans="2:13" ht="25.5" customHeight="1">
      <c r="B23" s="9" t="s">
        <v>50</v>
      </c>
      <c r="C23" s="11">
        <v>20</v>
      </c>
      <c r="D23" s="21" t="s">
        <v>18</v>
      </c>
      <c r="E23" s="20" t="s">
        <v>19</v>
      </c>
      <c r="F23" s="12" t="s">
        <v>21</v>
      </c>
      <c r="G23" s="36">
        <f>HYPERLINK(Planilha2!AA23,Planilha2!Z23)</f>
        <v>619</v>
      </c>
      <c r="H23" s="10">
        <v>45447</v>
      </c>
      <c r="I23" s="10">
        <v>45449</v>
      </c>
      <c r="J23" s="9" t="s">
        <v>11</v>
      </c>
      <c r="K23" s="9">
        <v>1091</v>
      </c>
      <c r="L23" s="9">
        <v>10</v>
      </c>
      <c r="M23" s="13">
        <v>499.27</v>
      </c>
    </row>
    <row r="24" spans="2:13" ht="25.5" customHeight="1">
      <c r="B24" s="9" t="s">
        <v>50</v>
      </c>
      <c r="C24" s="11">
        <v>21</v>
      </c>
      <c r="D24" s="21" t="s">
        <v>18</v>
      </c>
      <c r="E24" s="20" t="s">
        <v>19</v>
      </c>
      <c r="F24" s="12" t="s">
        <v>21</v>
      </c>
      <c r="G24" s="36">
        <f>HYPERLINK(Planilha2!AA24,Planilha2!Z24)</f>
        <v>620</v>
      </c>
      <c r="H24" s="10">
        <v>45447</v>
      </c>
      <c r="I24" s="10">
        <v>45449</v>
      </c>
      <c r="J24" s="9" t="s">
        <v>11</v>
      </c>
      <c r="K24" s="9">
        <v>1091</v>
      </c>
      <c r="L24" s="9">
        <v>10</v>
      </c>
      <c r="M24" s="13">
        <v>2637.77</v>
      </c>
    </row>
    <row r="25" spans="2:13" ht="25.5" customHeight="1">
      <c r="B25" s="9" t="s">
        <v>50</v>
      </c>
      <c r="C25" s="11">
        <v>22</v>
      </c>
      <c r="D25" s="21" t="s">
        <v>18</v>
      </c>
      <c r="E25" s="20" t="s">
        <v>19</v>
      </c>
      <c r="F25" s="12" t="s">
        <v>21</v>
      </c>
      <c r="G25" s="36">
        <f>HYPERLINK(Planilha2!AA25,Planilha2!Z25)</f>
        <v>621</v>
      </c>
      <c r="H25" s="10">
        <v>45447</v>
      </c>
      <c r="I25" s="10">
        <v>45449</v>
      </c>
      <c r="J25" s="9" t="s">
        <v>11</v>
      </c>
      <c r="K25" s="9">
        <v>1091</v>
      </c>
      <c r="L25" s="9">
        <v>10</v>
      </c>
      <c r="M25" s="13">
        <v>2923.11</v>
      </c>
    </row>
    <row r="26" spans="2:13" ht="25.5" customHeight="1">
      <c r="B26" s="9" t="s">
        <v>50</v>
      </c>
      <c r="C26" s="11">
        <v>23</v>
      </c>
      <c r="D26" s="21" t="s">
        <v>18</v>
      </c>
      <c r="E26" s="20" t="s">
        <v>19</v>
      </c>
      <c r="F26" s="12" t="s">
        <v>21</v>
      </c>
      <c r="G26" s="36">
        <f>HYPERLINK(Planilha2!AA26,Planilha2!Z26)</f>
        <v>622</v>
      </c>
      <c r="H26" s="10">
        <v>45447</v>
      </c>
      <c r="I26" s="10">
        <v>45449</v>
      </c>
      <c r="J26" s="9" t="s">
        <v>11</v>
      </c>
      <c r="K26" s="9">
        <v>1091</v>
      </c>
      <c r="L26" s="9">
        <v>10</v>
      </c>
      <c r="M26" s="13">
        <v>561.79</v>
      </c>
    </row>
    <row r="27" spans="2:13" ht="25.5" customHeight="1">
      <c r="B27" s="9" t="s">
        <v>50</v>
      </c>
      <c r="C27" s="11">
        <v>24</v>
      </c>
      <c r="D27" s="21" t="s">
        <v>18</v>
      </c>
      <c r="E27" s="20" t="s">
        <v>19</v>
      </c>
      <c r="F27" s="12" t="s">
        <v>21</v>
      </c>
      <c r="G27" s="36">
        <f>HYPERLINK(Planilha2!AA27,Planilha2!Z27)</f>
        <v>623</v>
      </c>
      <c r="H27" s="10">
        <v>45447</v>
      </c>
      <c r="I27" s="10">
        <v>45449</v>
      </c>
      <c r="J27" s="9" t="s">
        <v>11</v>
      </c>
      <c r="K27" s="9">
        <v>1091</v>
      </c>
      <c r="L27" s="9">
        <v>10</v>
      </c>
      <c r="M27" s="13">
        <v>1120.6600000000001</v>
      </c>
    </row>
    <row r="28" spans="2:13" ht="25.5" customHeight="1">
      <c r="B28" s="9" t="s">
        <v>50</v>
      </c>
      <c r="C28" s="11">
        <v>25</v>
      </c>
      <c r="D28" s="21" t="s">
        <v>18</v>
      </c>
      <c r="E28" s="20" t="s">
        <v>19</v>
      </c>
      <c r="F28" s="12" t="s">
        <v>21</v>
      </c>
      <c r="G28" s="36">
        <f>HYPERLINK(Planilha2!AA28,Planilha2!Z28)</f>
        <v>624</v>
      </c>
      <c r="H28" s="10">
        <v>45447</v>
      </c>
      <c r="I28" s="10">
        <v>45449</v>
      </c>
      <c r="J28" s="9" t="s">
        <v>11</v>
      </c>
      <c r="K28" s="9">
        <v>1091</v>
      </c>
      <c r="L28" s="9">
        <v>10</v>
      </c>
      <c r="M28" s="13">
        <v>829.69</v>
      </c>
    </row>
    <row r="29" spans="2:13" ht="25.5" customHeight="1">
      <c r="B29" s="9" t="s">
        <v>50</v>
      </c>
      <c r="C29" s="11">
        <v>26</v>
      </c>
      <c r="D29" s="21" t="s">
        <v>18</v>
      </c>
      <c r="E29" s="20" t="s">
        <v>19</v>
      </c>
      <c r="F29" s="12" t="s">
        <v>21</v>
      </c>
      <c r="G29" s="36">
        <f>HYPERLINK(Planilha2!AA29,Planilha2!Z29)</f>
        <v>625</v>
      </c>
      <c r="H29" s="10">
        <v>45447</v>
      </c>
      <c r="I29" s="10">
        <v>45449</v>
      </c>
      <c r="J29" s="9" t="s">
        <v>11</v>
      </c>
      <c r="K29" s="9">
        <v>1091</v>
      </c>
      <c r="L29" s="9">
        <v>10</v>
      </c>
      <c r="M29" s="13">
        <v>1040.99</v>
      </c>
    </row>
    <row r="30" spans="2:13" ht="25.5" customHeight="1">
      <c r="B30" s="9" t="s">
        <v>50</v>
      </c>
      <c r="C30" s="11">
        <v>27</v>
      </c>
      <c r="D30" s="21" t="s">
        <v>18</v>
      </c>
      <c r="E30" s="20" t="s">
        <v>19</v>
      </c>
      <c r="F30" s="12" t="s">
        <v>21</v>
      </c>
      <c r="G30" s="36">
        <f>HYPERLINK(Planilha2!AA30,Planilha2!Z30)</f>
        <v>626</v>
      </c>
      <c r="H30" s="10">
        <v>45447</v>
      </c>
      <c r="I30" s="10">
        <v>45449</v>
      </c>
      <c r="J30" s="9" t="s">
        <v>11</v>
      </c>
      <c r="K30" s="9">
        <v>1091</v>
      </c>
      <c r="L30" s="9">
        <v>10</v>
      </c>
      <c r="M30" s="13">
        <v>20422.03</v>
      </c>
    </row>
    <row r="31" spans="2:13" ht="25.5" customHeight="1">
      <c r="B31" s="9" t="s">
        <v>50</v>
      </c>
      <c r="C31" s="11">
        <v>28</v>
      </c>
      <c r="D31" s="21" t="s">
        <v>18</v>
      </c>
      <c r="E31" s="20" t="s">
        <v>19</v>
      </c>
      <c r="F31" s="12" t="s">
        <v>21</v>
      </c>
      <c r="G31" s="36">
        <f>HYPERLINK(Planilha2!AA31,Planilha2!Z31)</f>
        <v>627</v>
      </c>
      <c r="H31" s="10">
        <v>45447</v>
      </c>
      <c r="I31" s="10">
        <v>45449</v>
      </c>
      <c r="J31" s="9" t="s">
        <v>11</v>
      </c>
      <c r="K31" s="9">
        <v>1091</v>
      </c>
      <c r="L31" s="9">
        <v>10</v>
      </c>
      <c r="M31" s="13">
        <v>1363.13</v>
      </c>
    </row>
    <row r="32" spans="2:13" ht="25.5" customHeight="1">
      <c r="B32" s="9" t="s">
        <v>50</v>
      </c>
      <c r="C32" s="11">
        <v>29</v>
      </c>
      <c r="D32" s="21" t="s">
        <v>18</v>
      </c>
      <c r="E32" s="20" t="s">
        <v>19</v>
      </c>
      <c r="F32" s="12" t="s">
        <v>21</v>
      </c>
      <c r="G32" s="36">
        <f>HYPERLINK(Planilha2!AA32,Planilha2!Z32)</f>
        <v>628</v>
      </c>
      <c r="H32" s="10">
        <v>45447</v>
      </c>
      <c r="I32" s="10">
        <v>45449</v>
      </c>
      <c r="J32" s="9" t="s">
        <v>11</v>
      </c>
      <c r="K32" s="9">
        <v>1091</v>
      </c>
      <c r="L32" s="9">
        <v>10</v>
      </c>
      <c r="M32" s="13">
        <v>1635.05</v>
      </c>
    </row>
    <row r="33" spans="2:13" ht="25.5" customHeight="1">
      <c r="B33" s="9" t="s">
        <v>50</v>
      </c>
      <c r="C33" s="11">
        <v>30</v>
      </c>
      <c r="D33" s="21" t="s">
        <v>18</v>
      </c>
      <c r="E33" s="20" t="s">
        <v>19</v>
      </c>
      <c r="F33" s="12" t="s">
        <v>21</v>
      </c>
      <c r="G33" s="36">
        <f>HYPERLINK(Planilha2!AA33,Planilha2!Z33)</f>
        <v>629</v>
      </c>
      <c r="H33" s="10">
        <v>45447</v>
      </c>
      <c r="I33" s="10">
        <v>45449</v>
      </c>
      <c r="J33" s="9" t="s">
        <v>11</v>
      </c>
      <c r="K33" s="9">
        <v>1091</v>
      </c>
      <c r="L33" s="9">
        <v>10</v>
      </c>
      <c r="M33" s="13">
        <v>1449.73</v>
      </c>
    </row>
    <row r="34" spans="2:13" ht="25.5" customHeight="1">
      <c r="B34" s="9" t="s">
        <v>50</v>
      </c>
      <c r="C34" s="11">
        <v>31</v>
      </c>
      <c r="D34" s="21" t="s">
        <v>18</v>
      </c>
      <c r="E34" s="20" t="s">
        <v>19</v>
      </c>
      <c r="F34" s="12" t="s">
        <v>21</v>
      </c>
      <c r="G34" s="36">
        <f>HYPERLINK(Planilha2!AA34,Planilha2!Z34)</f>
        <v>630</v>
      </c>
      <c r="H34" s="10">
        <v>45447</v>
      </c>
      <c r="I34" s="10">
        <v>45449</v>
      </c>
      <c r="J34" s="9" t="s">
        <v>11</v>
      </c>
      <c r="K34" s="9">
        <v>1091</v>
      </c>
      <c r="L34" s="9">
        <v>10</v>
      </c>
      <c r="M34" s="13">
        <v>1759.75</v>
      </c>
    </row>
    <row r="35" spans="2:13" ht="25.5" customHeight="1">
      <c r="B35" s="9" t="s">
        <v>50</v>
      </c>
      <c r="C35" s="11">
        <v>32</v>
      </c>
      <c r="D35" s="21" t="s">
        <v>18</v>
      </c>
      <c r="E35" s="20" t="s">
        <v>19</v>
      </c>
      <c r="F35" s="12" t="s">
        <v>21</v>
      </c>
      <c r="G35" s="36">
        <f>HYPERLINK(Planilha2!AA35,Planilha2!Z35)</f>
        <v>631</v>
      </c>
      <c r="H35" s="10">
        <v>45447</v>
      </c>
      <c r="I35" s="10">
        <v>45449</v>
      </c>
      <c r="J35" s="9" t="s">
        <v>11</v>
      </c>
      <c r="K35" s="9">
        <v>1091</v>
      </c>
      <c r="L35" s="9">
        <v>10</v>
      </c>
      <c r="M35" s="13">
        <v>935.34</v>
      </c>
    </row>
    <row r="36" spans="2:13" ht="25.5" customHeight="1">
      <c r="B36" s="9" t="s">
        <v>50</v>
      </c>
      <c r="C36" s="11">
        <v>33</v>
      </c>
      <c r="D36" s="21" t="s">
        <v>18</v>
      </c>
      <c r="E36" s="20" t="s">
        <v>19</v>
      </c>
      <c r="F36" s="12" t="s">
        <v>21</v>
      </c>
      <c r="G36" s="36">
        <f>HYPERLINK(Planilha2!AA36,Planilha2!Z36)</f>
        <v>632</v>
      </c>
      <c r="H36" s="10">
        <v>45447</v>
      </c>
      <c r="I36" s="10">
        <v>45449</v>
      </c>
      <c r="J36" s="9" t="s">
        <v>11</v>
      </c>
      <c r="K36" s="9">
        <v>1091</v>
      </c>
      <c r="L36" s="9">
        <v>10</v>
      </c>
      <c r="M36" s="13">
        <v>1467.04</v>
      </c>
    </row>
    <row r="37" spans="2:13" ht="25.5" customHeight="1">
      <c r="B37" s="9" t="s">
        <v>50</v>
      </c>
      <c r="C37" s="11">
        <v>34</v>
      </c>
      <c r="D37" s="21" t="s">
        <v>18</v>
      </c>
      <c r="E37" s="20" t="s">
        <v>19</v>
      </c>
      <c r="F37" s="12" t="s">
        <v>21</v>
      </c>
      <c r="G37" s="36">
        <f>HYPERLINK(Planilha2!AA37,Planilha2!Z37)</f>
        <v>633</v>
      </c>
      <c r="H37" s="10">
        <v>45447</v>
      </c>
      <c r="I37" s="10">
        <v>45449</v>
      </c>
      <c r="J37" s="9" t="s">
        <v>11</v>
      </c>
      <c r="K37" s="9">
        <v>1091</v>
      </c>
      <c r="L37" s="9">
        <v>10</v>
      </c>
      <c r="M37" s="13">
        <v>1697.4</v>
      </c>
    </row>
    <row r="38" spans="2:13" ht="25.5" customHeight="1">
      <c r="B38" s="9" t="s">
        <v>50</v>
      </c>
      <c r="C38" s="11">
        <v>35</v>
      </c>
      <c r="D38" s="21" t="s">
        <v>18</v>
      </c>
      <c r="E38" s="20" t="s">
        <v>19</v>
      </c>
      <c r="F38" s="12" t="s">
        <v>21</v>
      </c>
      <c r="G38" s="36">
        <f>HYPERLINK(Planilha2!AA38,Planilha2!Z38)</f>
        <v>640</v>
      </c>
      <c r="H38" s="10">
        <v>45448</v>
      </c>
      <c r="I38" s="10">
        <v>45450</v>
      </c>
      <c r="J38" s="9" t="s">
        <v>11</v>
      </c>
      <c r="K38" s="9">
        <v>1091</v>
      </c>
      <c r="L38" s="9">
        <v>10</v>
      </c>
      <c r="M38" s="13">
        <v>930.98</v>
      </c>
    </row>
    <row r="39" spans="2:13" ht="25.5" customHeight="1">
      <c r="B39" s="9" t="s">
        <v>50</v>
      </c>
      <c r="C39" s="11">
        <v>36</v>
      </c>
      <c r="D39" s="21" t="s">
        <v>18</v>
      </c>
      <c r="E39" s="20" t="s">
        <v>19</v>
      </c>
      <c r="F39" s="12" t="s">
        <v>21</v>
      </c>
      <c r="G39" s="36">
        <f>HYPERLINK(Planilha2!AA39,Planilha2!Z39)</f>
        <v>641</v>
      </c>
      <c r="H39" s="10">
        <v>45448</v>
      </c>
      <c r="I39" s="10">
        <v>45450</v>
      </c>
      <c r="J39" s="9" t="s">
        <v>11</v>
      </c>
      <c r="K39" s="9">
        <v>1091</v>
      </c>
      <c r="L39" s="9">
        <v>10</v>
      </c>
      <c r="M39" s="13">
        <v>1101.6099999999999</v>
      </c>
    </row>
    <row r="40" spans="2:13" ht="25.5" customHeight="1">
      <c r="B40" s="9" t="s">
        <v>50</v>
      </c>
      <c r="C40" s="11">
        <v>37</v>
      </c>
      <c r="D40" s="21" t="s">
        <v>18</v>
      </c>
      <c r="E40" s="20" t="s">
        <v>19</v>
      </c>
      <c r="F40" s="12" t="s">
        <v>21</v>
      </c>
      <c r="G40" s="36">
        <f>HYPERLINK(Planilha2!AA40,Planilha2!Z40)</f>
        <v>642</v>
      </c>
      <c r="H40" s="10">
        <v>45448</v>
      </c>
      <c r="I40" s="10">
        <v>45450</v>
      </c>
      <c r="J40" s="9" t="s">
        <v>11</v>
      </c>
      <c r="K40" s="9">
        <v>1091</v>
      </c>
      <c r="L40" s="9">
        <v>10</v>
      </c>
      <c r="M40" s="13">
        <v>1002.89</v>
      </c>
    </row>
    <row r="41" spans="2:13" ht="25.5" customHeight="1">
      <c r="B41" s="9" t="s">
        <v>50</v>
      </c>
      <c r="C41" s="11">
        <v>38</v>
      </c>
      <c r="D41" s="21" t="s">
        <v>18</v>
      </c>
      <c r="E41" s="20" t="s">
        <v>19</v>
      </c>
      <c r="F41" s="12" t="s">
        <v>21</v>
      </c>
      <c r="G41" s="36">
        <f>HYPERLINK(Planilha2!AA41,Planilha2!Z41)</f>
        <v>643</v>
      </c>
      <c r="H41" s="10">
        <v>45448</v>
      </c>
      <c r="I41" s="10">
        <v>45450</v>
      </c>
      <c r="J41" s="9" t="s">
        <v>11</v>
      </c>
      <c r="K41" s="9">
        <v>1091</v>
      </c>
      <c r="L41" s="9">
        <v>10</v>
      </c>
      <c r="M41" s="13">
        <v>2469.7600000000002</v>
      </c>
    </row>
    <row r="42" spans="2:13" ht="25.5" customHeight="1">
      <c r="B42" s="9" t="s">
        <v>50</v>
      </c>
      <c r="C42" s="11">
        <v>39</v>
      </c>
      <c r="D42" s="21" t="s">
        <v>18</v>
      </c>
      <c r="E42" s="20" t="s">
        <v>19</v>
      </c>
      <c r="F42" s="12" t="s">
        <v>21</v>
      </c>
      <c r="G42" s="36">
        <f>HYPERLINK(Planilha2!AA42,Planilha2!Z42)</f>
        <v>644</v>
      </c>
      <c r="H42" s="10">
        <v>45448</v>
      </c>
      <c r="I42" s="10">
        <v>45450</v>
      </c>
      <c r="J42" s="9" t="s">
        <v>11</v>
      </c>
      <c r="K42" s="9">
        <v>1091</v>
      </c>
      <c r="L42" s="9">
        <v>10</v>
      </c>
      <c r="M42" s="13">
        <v>3124.8</v>
      </c>
    </row>
    <row r="43" spans="2:13" ht="25.5" customHeight="1">
      <c r="B43" s="9" t="s">
        <v>50</v>
      </c>
      <c r="C43" s="11">
        <v>40</v>
      </c>
      <c r="D43" s="21" t="s">
        <v>18</v>
      </c>
      <c r="E43" s="20" t="s">
        <v>19</v>
      </c>
      <c r="F43" s="12" t="s">
        <v>21</v>
      </c>
      <c r="G43" s="36">
        <f>HYPERLINK(Planilha2!AA43,Planilha2!Z43)</f>
        <v>645</v>
      </c>
      <c r="H43" s="10">
        <v>45448</v>
      </c>
      <c r="I43" s="10">
        <v>45450</v>
      </c>
      <c r="J43" s="9" t="s">
        <v>11</v>
      </c>
      <c r="K43" s="9">
        <v>1091</v>
      </c>
      <c r="L43" s="9">
        <v>10</v>
      </c>
      <c r="M43" s="13">
        <v>1129.31</v>
      </c>
    </row>
    <row r="44" spans="2:13" ht="25.5" customHeight="1">
      <c r="B44" s="9" t="s">
        <v>50</v>
      </c>
      <c r="C44" s="11">
        <v>41</v>
      </c>
      <c r="D44" s="21" t="s">
        <v>18</v>
      </c>
      <c r="E44" s="20" t="s">
        <v>19</v>
      </c>
      <c r="F44" s="12" t="s">
        <v>21</v>
      </c>
      <c r="G44" s="36">
        <f>HYPERLINK(Planilha2!AA44,Planilha2!Z44)</f>
        <v>646</v>
      </c>
      <c r="H44" s="10">
        <v>45448</v>
      </c>
      <c r="I44" s="10">
        <v>45450</v>
      </c>
      <c r="J44" s="9" t="s">
        <v>11</v>
      </c>
      <c r="K44" s="9">
        <v>1091</v>
      </c>
      <c r="L44" s="9">
        <v>10</v>
      </c>
      <c r="M44" s="13">
        <v>1167.42</v>
      </c>
    </row>
    <row r="45" spans="2:13" ht="25.5" customHeight="1">
      <c r="B45" s="9" t="s">
        <v>50</v>
      </c>
      <c r="C45" s="11">
        <v>42</v>
      </c>
      <c r="D45" s="21" t="s">
        <v>18</v>
      </c>
      <c r="E45" s="20" t="s">
        <v>19</v>
      </c>
      <c r="F45" s="12" t="s">
        <v>21</v>
      </c>
      <c r="G45" s="36">
        <f>HYPERLINK(Planilha2!AA45,Planilha2!Z45)</f>
        <v>647</v>
      </c>
      <c r="H45" s="10">
        <v>45448</v>
      </c>
      <c r="I45" s="10">
        <v>45450</v>
      </c>
      <c r="J45" s="9" t="s">
        <v>11</v>
      </c>
      <c r="K45" s="9">
        <v>1091</v>
      </c>
      <c r="L45" s="9">
        <v>10</v>
      </c>
      <c r="M45" s="13">
        <v>1028.8599999999999</v>
      </c>
    </row>
    <row r="46" spans="2:13" ht="25.5" customHeight="1">
      <c r="B46" s="9" t="s">
        <v>50</v>
      </c>
      <c r="C46" s="11">
        <v>43</v>
      </c>
      <c r="D46" s="21" t="s">
        <v>15</v>
      </c>
      <c r="E46" s="20" t="s">
        <v>16</v>
      </c>
      <c r="F46" s="12" t="s">
        <v>17</v>
      </c>
      <c r="G46" s="36">
        <f>HYPERLINK(Planilha2!AA46,Planilha2!Z46)</f>
        <v>43</v>
      </c>
      <c r="H46" s="10">
        <v>45449</v>
      </c>
      <c r="I46" s="10">
        <v>45453</v>
      </c>
      <c r="J46" s="9" t="s">
        <v>11</v>
      </c>
      <c r="K46" s="9">
        <v>1091</v>
      </c>
      <c r="L46" s="9">
        <v>10</v>
      </c>
      <c r="M46" s="13">
        <v>114280.68</v>
      </c>
    </row>
    <row r="47" spans="2:13" ht="25.5" customHeight="1">
      <c r="B47" s="9" t="s">
        <v>50</v>
      </c>
      <c r="C47" s="11">
        <v>44</v>
      </c>
      <c r="D47" s="21" t="s">
        <v>42</v>
      </c>
      <c r="E47" s="20" t="s">
        <v>44</v>
      </c>
      <c r="F47" s="12" t="s">
        <v>115</v>
      </c>
      <c r="G47" s="36">
        <f>HYPERLINK(Planilha2!AA47,Planilha2!Z47)</f>
        <v>34</v>
      </c>
      <c r="H47" s="10">
        <v>45449</v>
      </c>
      <c r="I47" s="10">
        <v>45453</v>
      </c>
      <c r="J47" s="9" t="s">
        <v>11</v>
      </c>
      <c r="K47" s="9">
        <v>1091</v>
      </c>
      <c r="L47" s="9">
        <v>60</v>
      </c>
      <c r="M47" s="13">
        <v>121081.03</v>
      </c>
    </row>
    <row r="48" spans="2:13" ht="20.100000000000001" customHeight="1">
      <c r="B48" s="38" t="s">
        <v>22</v>
      </c>
      <c r="C48" s="39"/>
      <c r="D48" s="42" t="s">
        <v>23</v>
      </c>
      <c r="E48" s="42"/>
      <c r="F48" s="42"/>
      <c r="G48" s="42"/>
      <c r="H48" s="42"/>
      <c r="I48" s="42"/>
      <c r="J48" s="42"/>
      <c r="K48" s="42"/>
      <c r="L48" s="42"/>
      <c r="M48" s="42"/>
    </row>
    <row r="49" spans="2:13" ht="20.100000000000001" customHeight="1">
      <c r="B49" s="40" t="s">
        <v>24</v>
      </c>
      <c r="C49" s="41"/>
      <c r="D49" s="43">
        <v>45449</v>
      </c>
      <c r="E49" s="43"/>
      <c r="F49" s="43"/>
      <c r="G49" s="43"/>
      <c r="H49" s="43"/>
      <c r="I49" s="43"/>
      <c r="J49" s="43"/>
      <c r="K49" s="43"/>
      <c r="L49" s="43"/>
      <c r="M49" s="43"/>
    </row>
    <row r="50" spans="2:13" ht="24" customHeight="1"/>
    <row r="60" spans="2:13">
      <c r="H60" s="2"/>
    </row>
  </sheetData>
  <sortState ref="B4:M55">
    <sortCondition ref="H4:H55"/>
  </sortState>
  <mergeCells count="5">
    <mergeCell ref="B48:C48"/>
    <mergeCell ref="B49:C49"/>
    <mergeCell ref="D48:M48"/>
    <mergeCell ref="D49:M49"/>
    <mergeCell ref="B1:M2"/>
  </mergeCells>
  <printOptions horizontalCentered="1" verticalCentered="1"/>
  <pageMargins left="0" right="0" top="0.74803149606299213" bottom="0.74803149606299213" header="0.31496062992125984" footer="0.31496062992125984"/>
  <pageSetup paperSize="9" scale="38" fitToHeight="0" orientation="landscape" horizontalDpi="300" verticalDpi="300" r:id="rId1"/>
  <webPublishItems count="2">
    <webPublishItem id="31577" divId="mpmg__realizacao_de_obras__2023-05_31577" sourceType="sheet" destinationFile="C:\Users\msima.plansul\Downloads\mpmg__realizacao_de_obras__2024-05.html"/>
    <webPublishItem id="15329" divId="mpmg__realizacao_de_obras__2023-05 (2)_15329" sourceType="printArea" destinationFile="C:\Users\msima.plansul\Downloads\mpmg__realizacao_de_obras__2024-05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47"/>
  <sheetViews>
    <sheetView zoomScaleNormal="100" workbookViewId="0"/>
  </sheetViews>
  <sheetFormatPr defaultRowHeight="11.25"/>
  <cols>
    <col min="1" max="1" width="9.140625" style="6" customWidth="1"/>
    <col min="2" max="2" width="8.5703125" style="37" hidden="1" customWidth="1"/>
    <col min="3" max="3" width="21.7109375" style="6" hidden="1" customWidth="1"/>
    <col min="4" max="4" width="17.28515625" style="37" hidden="1" customWidth="1"/>
    <col min="5" max="5" width="10.28515625" style="37" hidden="1" customWidth="1"/>
    <col min="6" max="6" width="44.5703125" style="6" hidden="1" customWidth="1"/>
    <col min="7" max="7" width="15" style="6" hidden="1" customWidth="1"/>
    <col min="8" max="8" width="69.42578125" style="6" hidden="1" customWidth="1"/>
    <col min="9" max="9" width="11.7109375" style="6" hidden="1" customWidth="1"/>
    <col min="10" max="10" width="12" style="6" hidden="1" customWidth="1"/>
    <col min="11" max="11" width="10.85546875" style="6" hidden="1" customWidth="1"/>
    <col min="12" max="12" width="13.140625" style="6" hidden="1" customWidth="1"/>
    <col min="13" max="13" width="16.140625" style="6" hidden="1" customWidth="1"/>
    <col min="14" max="16" width="9.140625" style="6" hidden="1" customWidth="1"/>
    <col min="17" max="17" width="22.140625" style="6" hidden="1" customWidth="1"/>
    <col min="18" max="18" width="11.28515625" style="6" hidden="1" customWidth="1"/>
    <col min="19" max="19" width="43.42578125" style="6" hidden="1" customWidth="1"/>
    <col min="20" max="20" width="58" style="6" hidden="1" customWidth="1"/>
    <col min="21" max="21" width="20" style="6" hidden="1" customWidth="1"/>
    <col min="22" max="22" width="9.140625" style="6" hidden="1" customWidth="1"/>
    <col min="23" max="23" width="18.140625" style="6" hidden="1" customWidth="1"/>
    <col min="24" max="24" width="3.7109375" style="6" hidden="1" customWidth="1"/>
    <col min="25" max="25" width="111.42578125" style="6" hidden="1" customWidth="1"/>
    <col min="26" max="26" width="11.140625" style="6" hidden="1" customWidth="1"/>
    <col min="27" max="27" width="125" style="6" hidden="1" customWidth="1"/>
    <col min="28" max="28" width="9.140625" style="6" customWidth="1"/>
    <col min="29" max="16384" width="9.140625" style="6"/>
  </cols>
  <sheetData>
    <row r="2" spans="2:27">
      <c r="N2" s="7" t="s">
        <v>25</v>
      </c>
      <c r="O2" s="7"/>
      <c r="P2" s="7"/>
      <c r="Q2" s="7"/>
      <c r="R2" s="7"/>
    </row>
    <row r="3" spans="2:27" s="8" customFormat="1" ht="29.25" customHeight="1">
      <c r="B3" s="4" t="s">
        <v>1</v>
      </c>
      <c r="C3" s="4" t="s">
        <v>26</v>
      </c>
      <c r="D3" s="4" t="s">
        <v>49</v>
      </c>
      <c r="E3" s="4" t="s">
        <v>48</v>
      </c>
      <c r="F3" s="4" t="s">
        <v>27</v>
      </c>
      <c r="G3" s="4" t="s">
        <v>4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10</v>
      </c>
      <c r="N3" s="4"/>
      <c r="O3" s="4" t="s">
        <v>33</v>
      </c>
      <c r="P3" s="4"/>
      <c r="Q3" s="4"/>
      <c r="R3" s="4" t="s">
        <v>34</v>
      </c>
      <c r="S3" s="4"/>
      <c r="T3" s="4"/>
      <c r="U3" s="4"/>
      <c r="V3" s="4"/>
      <c r="W3" s="4"/>
      <c r="X3" s="4"/>
      <c r="Y3" s="4"/>
      <c r="Z3" s="4" t="s">
        <v>35</v>
      </c>
      <c r="AA3" s="4"/>
    </row>
    <row r="4" spans="2:27">
      <c r="B4" s="45" t="s">
        <v>50</v>
      </c>
      <c r="C4" s="16" t="s">
        <v>51</v>
      </c>
      <c r="D4" s="17">
        <v>1091</v>
      </c>
      <c r="E4" s="17">
        <v>10</v>
      </c>
      <c r="F4" s="29" t="s">
        <v>12</v>
      </c>
      <c r="G4" s="30" t="s">
        <v>13</v>
      </c>
      <c r="H4" s="17" t="s">
        <v>14</v>
      </c>
      <c r="I4" s="17">
        <v>35</v>
      </c>
      <c r="J4" s="14">
        <f>WORKDAY(K4,-2)</f>
        <v>45442</v>
      </c>
      <c r="K4" s="14">
        <v>45446</v>
      </c>
      <c r="L4" s="17" t="s">
        <v>68</v>
      </c>
      <c r="M4" s="18">
        <v>22904.080000000002</v>
      </c>
      <c r="N4" s="15" t="s">
        <v>36</v>
      </c>
      <c r="O4" s="15">
        <f>I4</f>
        <v>35</v>
      </c>
      <c r="P4" s="17" t="s">
        <v>37</v>
      </c>
      <c r="Q4" s="15" t="s">
        <v>38</v>
      </c>
      <c r="R4" s="17" t="str">
        <f>L4</f>
        <v>164_19</v>
      </c>
      <c r="S4" s="15" t="str">
        <f>CONCATENATE(N4,O4,P4,Q4,R4,)</f>
        <v>mpmg_nota_fiscal_35-2024_unid_1091_contrato_164_19</v>
      </c>
      <c r="T4" s="15" t="s">
        <v>71</v>
      </c>
      <c r="U4" s="15" t="s">
        <v>39</v>
      </c>
      <c r="V4" s="15" t="s">
        <v>63</v>
      </c>
      <c r="W4" s="15" t="str">
        <f>T4</f>
        <v>mpmg_nota_fiscal_35-2024_unid_1091_contrato_164_19</v>
      </c>
      <c r="X4" s="15" t="s">
        <v>40</v>
      </c>
      <c r="Y4" s="15" t="str">
        <f>CONCATENATE(U4,V4,W4,X4)</f>
        <v>https://transparencia.mpmg.mp.br/download/notas_fiscais/realizacao_de_obras/2024/05/mpmg_nota_fiscal_35-2024_unid_1091_contrato_164_19.pdf</v>
      </c>
      <c r="Z4" s="17">
        <v>35</v>
      </c>
      <c r="AA4" s="5" t="s">
        <v>117</v>
      </c>
    </row>
    <row r="5" spans="2:27">
      <c r="B5" s="45" t="s">
        <v>50</v>
      </c>
      <c r="C5" s="28" t="s">
        <v>51</v>
      </c>
      <c r="D5" s="17">
        <v>1091</v>
      </c>
      <c r="E5" s="30">
        <v>10</v>
      </c>
      <c r="F5" s="29" t="s">
        <v>12</v>
      </c>
      <c r="G5" s="30" t="s">
        <v>13</v>
      </c>
      <c r="H5" s="30" t="s">
        <v>14</v>
      </c>
      <c r="I5" s="30">
        <v>36</v>
      </c>
      <c r="J5" s="14">
        <f>WORKDAY(K5,-2)</f>
        <v>45442</v>
      </c>
      <c r="K5" s="14">
        <v>45446</v>
      </c>
      <c r="L5" s="17" t="s">
        <v>68</v>
      </c>
      <c r="M5" s="18">
        <v>24052.79</v>
      </c>
      <c r="N5" s="15" t="s">
        <v>36</v>
      </c>
      <c r="O5" s="15">
        <f>I5</f>
        <v>36</v>
      </c>
      <c r="P5" s="17" t="s">
        <v>37</v>
      </c>
      <c r="Q5" s="15" t="s">
        <v>38</v>
      </c>
      <c r="R5" s="17" t="str">
        <f>L5</f>
        <v>164_19</v>
      </c>
      <c r="S5" s="15" t="str">
        <f>CONCATENATE(N5,O5,P5,Q5,R5,)</f>
        <v>mpmg_nota_fiscal_36-2024_unid_1091_contrato_164_19</v>
      </c>
      <c r="T5" s="15" t="s">
        <v>72</v>
      </c>
      <c r="U5" s="15" t="s">
        <v>39</v>
      </c>
      <c r="V5" s="15" t="s">
        <v>63</v>
      </c>
      <c r="W5" s="15" t="str">
        <f>T5</f>
        <v>mpmg_nota_fiscal_36-2024_unid_1091_contrato_164_19</v>
      </c>
      <c r="X5" s="15" t="s">
        <v>40</v>
      </c>
      <c r="Y5" s="15" t="str">
        <f>CONCATENATE(U5,V5,W5,X5)</f>
        <v>https://transparencia.mpmg.mp.br/download/notas_fiscais/realizacao_de_obras/2024/05/mpmg_nota_fiscal_36-2024_unid_1091_contrato_164_19.pdf</v>
      </c>
      <c r="Z5" s="17">
        <v>36</v>
      </c>
      <c r="AA5" s="5" t="s">
        <v>118</v>
      </c>
    </row>
    <row r="6" spans="2:27">
      <c r="B6" s="45" t="s">
        <v>50</v>
      </c>
      <c r="C6" s="28" t="s">
        <v>61</v>
      </c>
      <c r="D6" s="17">
        <v>1091</v>
      </c>
      <c r="E6" s="30">
        <v>10</v>
      </c>
      <c r="F6" s="29" t="s">
        <v>41</v>
      </c>
      <c r="G6" s="30" t="s">
        <v>43</v>
      </c>
      <c r="H6" s="30" t="s">
        <v>46</v>
      </c>
      <c r="I6" s="30">
        <v>1228</v>
      </c>
      <c r="J6" s="14">
        <f>WORKDAY(K6,-2)</f>
        <v>45442</v>
      </c>
      <c r="K6" s="14">
        <v>45446</v>
      </c>
      <c r="L6" s="17" t="s">
        <v>66</v>
      </c>
      <c r="M6" s="18">
        <v>110067.25</v>
      </c>
      <c r="N6" s="15" t="s">
        <v>36</v>
      </c>
      <c r="O6" s="15">
        <f>I6</f>
        <v>1228</v>
      </c>
      <c r="P6" s="17" t="s">
        <v>37</v>
      </c>
      <c r="Q6" s="15" t="s">
        <v>38</v>
      </c>
      <c r="R6" s="17" t="str">
        <f>L6</f>
        <v>157115_2023_54</v>
      </c>
      <c r="S6" s="15" t="str">
        <f>CONCATENATE(N6,O6,P6,Q6,R6,)</f>
        <v>mpmg_nota_fiscal_1228-2024_unid_1091_contrato_157115_2023_54</v>
      </c>
      <c r="T6" s="15" t="s">
        <v>113</v>
      </c>
      <c r="U6" s="15" t="s">
        <v>39</v>
      </c>
      <c r="V6" s="15" t="s">
        <v>63</v>
      </c>
      <c r="W6" s="15" t="str">
        <f>T6</f>
        <v>mpmg_nota_fiscal_1228-2024_unid_1091_contrato_157115_2023_54</v>
      </c>
      <c r="X6" s="15" t="s">
        <v>40</v>
      </c>
      <c r="Y6" s="15" t="str">
        <f>CONCATENATE(U6,V6,W6,X6)</f>
        <v>https://transparencia.mpmg.mp.br/download/notas_fiscais/realizacao_de_obras/2024/05/mpmg_nota_fiscal_1228-2024_unid_1091_contrato_157115_2023_54.pdf</v>
      </c>
      <c r="Z6" s="17">
        <v>1228</v>
      </c>
      <c r="AA6" s="5" t="s">
        <v>119</v>
      </c>
    </row>
    <row r="7" spans="2:27">
      <c r="B7" s="45" t="s">
        <v>50</v>
      </c>
      <c r="C7" s="28" t="s">
        <v>55</v>
      </c>
      <c r="D7" s="17">
        <v>1091</v>
      </c>
      <c r="E7" s="30">
        <v>10</v>
      </c>
      <c r="F7" s="29" t="s">
        <v>18</v>
      </c>
      <c r="G7" s="30" t="s">
        <v>19</v>
      </c>
      <c r="H7" s="30" t="s">
        <v>20</v>
      </c>
      <c r="I7" s="30">
        <v>635</v>
      </c>
      <c r="J7" s="14">
        <f>WORKDAY(K7,-2)</f>
        <v>45443</v>
      </c>
      <c r="K7" s="14">
        <v>45447</v>
      </c>
      <c r="L7" s="17" t="s">
        <v>65</v>
      </c>
      <c r="M7" s="18">
        <v>62218.71</v>
      </c>
      <c r="N7" s="15" t="s">
        <v>36</v>
      </c>
      <c r="O7" s="15">
        <f>I7</f>
        <v>635</v>
      </c>
      <c r="P7" s="17" t="s">
        <v>37</v>
      </c>
      <c r="Q7" s="15" t="s">
        <v>38</v>
      </c>
      <c r="R7" s="17" t="str">
        <f>L7</f>
        <v>99263_2023_67</v>
      </c>
      <c r="S7" s="15" t="str">
        <f>CONCATENATE(N7,O7,P7,Q7,R7,)</f>
        <v>mpmg_nota_fiscal_635-2024_unid_1091_contrato_99263_2023_67</v>
      </c>
      <c r="T7" s="15" t="s">
        <v>76</v>
      </c>
      <c r="U7" s="15" t="s">
        <v>39</v>
      </c>
      <c r="V7" s="15" t="s">
        <v>63</v>
      </c>
      <c r="W7" s="15" t="str">
        <f>T7</f>
        <v>mpmg_nota_fiscal_635-2024_unid_1091_contrato_99263_2023_67</v>
      </c>
      <c r="X7" s="15" t="s">
        <v>40</v>
      </c>
      <c r="Y7" s="15" t="str">
        <f>CONCATENATE(U7,V7,W7,X7)</f>
        <v>https://transparencia.mpmg.mp.br/download/notas_fiscais/realizacao_de_obras/2024/05/mpmg_nota_fiscal_635-2024_unid_1091_contrato_99263_2023_67.pdf</v>
      </c>
      <c r="Z7" s="17">
        <v>635</v>
      </c>
      <c r="AA7" s="5" t="s">
        <v>120</v>
      </c>
    </row>
    <row r="8" spans="2:27">
      <c r="B8" s="45" t="s">
        <v>50</v>
      </c>
      <c r="C8" s="28" t="s">
        <v>56</v>
      </c>
      <c r="D8" s="17">
        <v>1091</v>
      </c>
      <c r="E8" s="30">
        <v>10</v>
      </c>
      <c r="F8" s="31" t="s">
        <v>18</v>
      </c>
      <c r="G8" s="30" t="s">
        <v>19</v>
      </c>
      <c r="H8" s="30" t="s">
        <v>20</v>
      </c>
      <c r="I8" s="30">
        <v>634</v>
      </c>
      <c r="J8" s="14">
        <f>WORKDAY(K8,-2)</f>
        <v>45443</v>
      </c>
      <c r="K8" s="14">
        <v>45447</v>
      </c>
      <c r="L8" s="17" t="s">
        <v>65</v>
      </c>
      <c r="M8" s="18">
        <v>62552.19</v>
      </c>
      <c r="N8" s="15" t="s">
        <v>36</v>
      </c>
      <c r="O8" s="15">
        <f>I8</f>
        <v>634</v>
      </c>
      <c r="P8" s="17" t="s">
        <v>37</v>
      </c>
      <c r="Q8" s="15" t="s">
        <v>38</v>
      </c>
      <c r="R8" s="17" t="str">
        <f>L8</f>
        <v>99263_2023_67</v>
      </c>
      <c r="S8" s="15" t="str">
        <f>CONCATENATE(N8,O8,P8,Q8,R8,)</f>
        <v>mpmg_nota_fiscal_634-2024_unid_1091_contrato_99263_2023_67</v>
      </c>
      <c r="T8" s="15" t="s">
        <v>77</v>
      </c>
      <c r="U8" s="15" t="s">
        <v>39</v>
      </c>
      <c r="V8" s="15" t="s">
        <v>63</v>
      </c>
      <c r="W8" s="15" t="str">
        <f>T8</f>
        <v>mpmg_nota_fiscal_634-2024_unid_1091_contrato_99263_2023_67</v>
      </c>
      <c r="X8" s="15" t="s">
        <v>40</v>
      </c>
      <c r="Y8" s="15" t="str">
        <f>CONCATENATE(U8,V8,W8,X8)</f>
        <v>https://transparencia.mpmg.mp.br/download/notas_fiscais/realizacao_de_obras/2024/05/mpmg_nota_fiscal_634-2024_unid_1091_contrato_99263_2023_67.pdf</v>
      </c>
      <c r="Z8" s="17">
        <v>634</v>
      </c>
      <c r="AA8" s="5" t="s">
        <v>121</v>
      </c>
    </row>
    <row r="9" spans="2:27">
      <c r="B9" s="45" t="s">
        <v>50</v>
      </c>
      <c r="C9" s="28" t="s">
        <v>57</v>
      </c>
      <c r="D9" s="17">
        <v>1091</v>
      </c>
      <c r="E9" s="30">
        <v>10</v>
      </c>
      <c r="F9" s="31" t="s">
        <v>18</v>
      </c>
      <c r="G9" s="30" t="s">
        <v>19</v>
      </c>
      <c r="H9" s="30" t="s">
        <v>20</v>
      </c>
      <c r="I9" s="30">
        <v>637</v>
      </c>
      <c r="J9" s="14">
        <f>WORKDAY(K9,-2)</f>
        <v>45443</v>
      </c>
      <c r="K9" s="14">
        <v>45447</v>
      </c>
      <c r="L9" s="17" t="s">
        <v>65</v>
      </c>
      <c r="M9" s="18">
        <v>36815.46</v>
      </c>
      <c r="N9" s="15" t="s">
        <v>36</v>
      </c>
      <c r="O9" s="15">
        <f>I9</f>
        <v>637</v>
      </c>
      <c r="P9" s="17" t="s">
        <v>37</v>
      </c>
      <c r="Q9" s="15" t="s">
        <v>38</v>
      </c>
      <c r="R9" s="17" t="str">
        <f>L9</f>
        <v>99263_2023_67</v>
      </c>
      <c r="S9" s="15" t="str">
        <f>CONCATENATE(N9,O9,P9,Q9,R9,)</f>
        <v>mpmg_nota_fiscal_637-2024_unid_1091_contrato_99263_2023_67</v>
      </c>
      <c r="T9" s="15" t="s">
        <v>78</v>
      </c>
      <c r="U9" s="15" t="s">
        <v>39</v>
      </c>
      <c r="V9" s="15" t="s">
        <v>63</v>
      </c>
      <c r="W9" s="15" t="str">
        <f>T9</f>
        <v>mpmg_nota_fiscal_637-2024_unid_1091_contrato_99263_2023_67</v>
      </c>
      <c r="X9" s="15" t="s">
        <v>40</v>
      </c>
      <c r="Y9" s="15" t="str">
        <f>CONCATENATE(U9,V9,W9,X9)</f>
        <v>https://transparencia.mpmg.mp.br/download/notas_fiscais/realizacao_de_obras/2024/05/mpmg_nota_fiscal_637-2024_unid_1091_contrato_99263_2023_67.pdf</v>
      </c>
      <c r="Z9" s="17">
        <v>637</v>
      </c>
      <c r="AA9" s="5" t="s">
        <v>122</v>
      </c>
    </row>
    <row r="10" spans="2:27">
      <c r="B10" s="45" t="s">
        <v>50</v>
      </c>
      <c r="C10" s="28" t="s">
        <v>52</v>
      </c>
      <c r="D10" s="17">
        <v>1091</v>
      </c>
      <c r="E10" s="30">
        <v>10</v>
      </c>
      <c r="F10" s="29" t="s">
        <v>18</v>
      </c>
      <c r="G10" s="30" t="s">
        <v>19</v>
      </c>
      <c r="H10" s="30" t="s">
        <v>45</v>
      </c>
      <c r="I10" s="30">
        <v>638</v>
      </c>
      <c r="J10" s="14">
        <f>WORKDAY(K10,-2)</f>
        <v>45447</v>
      </c>
      <c r="K10" s="14">
        <v>45449</v>
      </c>
      <c r="L10" s="17" t="s">
        <v>64</v>
      </c>
      <c r="M10" s="18">
        <v>42508.32</v>
      </c>
      <c r="N10" s="15" t="s">
        <v>36</v>
      </c>
      <c r="O10" s="15">
        <f>I10</f>
        <v>638</v>
      </c>
      <c r="P10" s="17" t="s">
        <v>37</v>
      </c>
      <c r="Q10" s="15" t="s">
        <v>38</v>
      </c>
      <c r="R10" s="17" t="str">
        <f>L10</f>
        <v>166829_2023_39</v>
      </c>
      <c r="S10" s="15" t="str">
        <f>CONCATENATE(N10,O10,P10,Q10,R10,)</f>
        <v>mpmg_nota_fiscal_638-2024_unid_1091_contrato_166829_2023_39</v>
      </c>
      <c r="T10" s="15" t="s">
        <v>73</v>
      </c>
      <c r="U10" s="15" t="s">
        <v>39</v>
      </c>
      <c r="V10" s="15" t="s">
        <v>63</v>
      </c>
      <c r="W10" s="15" t="str">
        <f>T10</f>
        <v>mpmg_nota_fiscal_638-2024_unid_1091_contrato_166829_2023_39</v>
      </c>
      <c r="X10" s="15" t="s">
        <v>40</v>
      </c>
      <c r="Y10" s="15" t="str">
        <f>CONCATENATE(U10,V10,W10,X10)</f>
        <v>https://transparencia.mpmg.mp.br/download/notas_fiscais/realizacao_de_obras/2024/05/mpmg_nota_fiscal_638-2024_unid_1091_contrato_166829_2023_39.pdf</v>
      </c>
      <c r="Z10" s="17">
        <v>638</v>
      </c>
      <c r="AA10" s="5" t="s">
        <v>123</v>
      </c>
    </row>
    <row r="11" spans="2:27">
      <c r="B11" s="45" t="s">
        <v>50</v>
      </c>
      <c r="C11" s="28" t="s">
        <v>53</v>
      </c>
      <c r="D11" s="17">
        <v>1091</v>
      </c>
      <c r="E11" s="30">
        <v>10</v>
      </c>
      <c r="F11" s="31" t="s">
        <v>18</v>
      </c>
      <c r="G11" s="30" t="s">
        <v>19</v>
      </c>
      <c r="H11" s="30" t="s">
        <v>45</v>
      </c>
      <c r="I11" s="30">
        <v>608</v>
      </c>
      <c r="J11" s="14">
        <f>WORKDAY(K11,-2)</f>
        <v>45447</v>
      </c>
      <c r="K11" s="14">
        <v>45449</v>
      </c>
      <c r="L11" s="17" t="s">
        <v>64</v>
      </c>
      <c r="M11" s="18">
        <v>600.97</v>
      </c>
      <c r="N11" s="15" t="s">
        <v>36</v>
      </c>
      <c r="O11" s="15">
        <f>I11</f>
        <v>608</v>
      </c>
      <c r="P11" s="17" t="s">
        <v>37</v>
      </c>
      <c r="Q11" s="15" t="s">
        <v>38</v>
      </c>
      <c r="R11" s="17" t="str">
        <f>L11</f>
        <v>166829_2023_39</v>
      </c>
      <c r="S11" s="15" t="str">
        <f>CONCATENATE(N11,O11,P11,Q11,R11,)</f>
        <v>mpmg_nota_fiscal_608-2024_unid_1091_contrato_166829_2023_39</v>
      </c>
      <c r="T11" s="15" t="s">
        <v>74</v>
      </c>
      <c r="U11" s="15" t="s">
        <v>39</v>
      </c>
      <c r="V11" s="15" t="s">
        <v>63</v>
      </c>
      <c r="W11" s="15" t="str">
        <f>T11</f>
        <v>mpmg_nota_fiscal_608-2024_unid_1091_contrato_166829_2023_39</v>
      </c>
      <c r="X11" s="15" t="s">
        <v>40</v>
      </c>
      <c r="Y11" s="15" t="str">
        <f>CONCATENATE(U11,V11,W11,X11)</f>
        <v>https://transparencia.mpmg.mp.br/download/notas_fiscais/realizacao_de_obras/2024/05/mpmg_nota_fiscal_608-2024_unid_1091_contrato_166829_2023_39.pdf</v>
      </c>
      <c r="Z11" s="17">
        <v>608</v>
      </c>
      <c r="AA11" s="5" t="s">
        <v>124</v>
      </c>
    </row>
    <row r="12" spans="2:27">
      <c r="B12" s="45" t="s">
        <v>50</v>
      </c>
      <c r="C12" s="28" t="s">
        <v>54</v>
      </c>
      <c r="D12" s="17">
        <v>1091</v>
      </c>
      <c r="E12" s="30">
        <v>10</v>
      </c>
      <c r="F12" s="31" t="s">
        <v>18</v>
      </c>
      <c r="G12" s="30" t="s">
        <v>19</v>
      </c>
      <c r="H12" s="30" t="s">
        <v>45</v>
      </c>
      <c r="I12" s="30">
        <v>636</v>
      </c>
      <c r="J12" s="14">
        <f>WORKDAY(K12,-2)</f>
        <v>45447</v>
      </c>
      <c r="K12" s="14">
        <v>45449</v>
      </c>
      <c r="L12" s="17" t="s">
        <v>64</v>
      </c>
      <c r="M12" s="18">
        <v>10790.27</v>
      </c>
      <c r="N12" s="15" t="s">
        <v>36</v>
      </c>
      <c r="O12" s="15">
        <f>I12</f>
        <v>636</v>
      </c>
      <c r="P12" s="17" t="s">
        <v>37</v>
      </c>
      <c r="Q12" s="15" t="s">
        <v>38</v>
      </c>
      <c r="R12" s="17" t="str">
        <f>L12</f>
        <v>166829_2023_39</v>
      </c>
      <c r="S12" s="15" t="str">
        <f>CONCATENATE(N12,O12,P12,Q12,R12,)</f>
        <v>mpmg_nota_fiscal_636-2024_unid_1091_contrato_166829_2023_39</v>
      </c>
      <c r="T12" s="15" t="s">
        <v>75</v>
      </c>
      <c r="U12" s="15" t="s">
        <v>39</v>
      </c>
      <c r="V12" s="15" t="s">
        <v>63</v>
      </c>
      <c r="W12" s="15" t="str">
        <f>T12</f>
        <v>mpmg_nota_fiscal_636-2024_unid_1091_contrato_166829_2023_39</v>
      </c>
      <c r="X12" s="15" t="s">
        <v>40</v>
      </c>
      <c r="Y12" s="15" t="str">
        <f>CONCATENATE(U12,V12,W12,X12)</f>
        <v>https://transparencia.mpmg.mp.br/download/notas_fiscais/realizacao_de_obras/2024/05/mpmg_nota_fiscal_636-2024_unid_1091_contrato_166829_2023_39.pdf</v>
      </c>
      <c r="Z12" s="17">
        <v>636</v>
      </c>
      <c r="AA12" s="5" t="s">
        <v>125</v>
      </c>
    </row>
    <row r="13" spans="2:27">
      <c r="B13" s="45" t="s">
        <v>50</v>
      </c>
      <c r="C13" s="28" t="s">
        <v>58</v>
      </c>
      <c r="D13" s="17">
        <v>1091</v>
      </c>
      <c r="E13" s="30">
        <v>10</v>
      </c>
      <c r="F13" s="31" t="s">
        <v>18</v>
      </c>
      <c r="G13" s="30" t="s">
        <v>19</v>
      </c>
      <c r="H13" s="30" t="s">
        <v>21</v>
      </c>
      <c r="I13" s="30">
        <v>609</v>
      </c>
      <c r="J13" s="14">
        <f>WORKDAY(K13,-2)</f>
        <v>45447</v>
      </c>
      <c r="K13" s="14">
        <v>45449</v>
      </c>
      <c r="L13" s="17" t="s">
        <v>69</v>
      </c>
      <c r="M13" s="18">
        <v>1758.01</v>
      </c>
      <c r="N13" s="15" t="s">
        <v>36</v>
      </c>
      <c r="O13" s="15">
        <f>I13</f>
        <v>609</v>
      </c>
      <c r="P13" s="17" t="s">
        <v>37</v>
      </c>
      <c r="Q13" s="15" t="s">
        <v>38</v>
      </c>
      <c r="R13" s="17" t="str">
        <f>L13</f>
        <v>112_22</v>
      </c>
      <c r="S13" s="15" t="str">
        <f>CONCATENATE(N13,O13,P13,Q13,R13,)</f>
        <v>mpmg_nota_fiscal_609-2024_unid_1091_contrato_112_22</v>
      </c>
      <c r="T13" s="15" t="s">
        <v>79</v>
      </c>
      <c r="U13" s="15" t="s">
        <v>39</v>
      </c>
      <c r="V13" s="15" t="s">
        <v>63</v>
      </c>
      <c r="W13" s="15" t="str">
        <f>T13</f>
        <v>mpmg_nota_fiscal_609-2024_unid_1091_contrato_112_22</v>
      </c>
      <c r="X13" s="15" t="s">
        <v>40</v>
      </c>
      <c r="Y13" s="15" t="str">
        <f>CONCATENATE(U13,V13,W13,X13)</f>
        <v>https://transparencia.mpmg.mp.br/download/notas_fiscais/realizacao_de_obras/2024/05/mpmg_nota_fiscal_609-2024_unid_1091_contrato_112_22.pdf</v>
      </c>
      <c r="Z13" s="17">
        <v>609</v>
      </c>
      <c r="AA13" s="5" t="s">
        <v>126</v>
      </c>
    </row>
    <row r="14" spans="2:27">
      <c r="B14" s="45" t="s">
        <v>50</v>
      </c>
      <c r="C14" s="28" t="s">
        <v>58</v>
      </c>
      <c r="D14" s="17">
        <v>1091</v>
      </c>
      <c r="E14" s="30">
        <v>10</v>
      </c>
      <c r="F14" s="31" t="s">
        <v>18</v>
      </c>
      <c r="G14" s="30" t="s">
        <v>19</v>
      </c>
      <c r="H14" s="30" t="s">
        <v>21</v>
      </c>
      <c r="I14" s="30">
        <v>610</v>
      </c>
      <c r="J14" s="14">
        <f>WORKDAY(K14,-2)</f>
        <v>45447</v>
      </c>
      <c r="K14" s="14">
        <v>45449</v>
      </c>
      <c r="L14" s="17" t="s">
        <v>69</v>
      </c>
      <c r="M14" s="18">
        <v>2426.6</v>
      </c>
      <c r="N14" s="15" t="s">
        <v>36</v>
      </c>
      <c r="O14" s="15">
        <f>I14</f>
        <v>610</v>
      </c>
      <c r="P14" s="17" t="s">
        <v>37</v>
      </c>
      <c r="Q14" s="15" t="s">
        <v>38</v>
      </c>
      <c r="R14" s="17" t="str">
        <f>L14</f>
        <v>112_22</v>
      </c>
      <c r="S14" s="15" t="str">
        <f>CONCATENATE(N14,O14,P14,Q14,R14,)</f>
        <v>mpmg_nota_fiscal_610-2024_unid_1091_contrato_112_22</v>
      </c>
      <c r="T14" s="15" t="s">
        <v>80</v>
      </c>
      <c r="U14" s="15" t="s">
        <v>39</v>
      </c>
      <c r="V14" s="15" t="s">
        <v>63</v>
      </c>
      <c r="W14" s="15" t="str">
        <f>T14</f>
        <v>mpmg_nota_fiscal_610-2024_unid_1091_contrato_112_22</v>
      </c>
      <c r="X14" s="15" t="s">
        <v>40</v>
      </c>
      <c r="Y14" s="15" t="str">
        <f>CONCATENATE(U14,V14,W14,X14)</f>
        <v>https://transparencia.mpmg.mp.br/download/notas_fiscais/realizacao_de_obras/2024/05/mpmg_nota_fiscal_610-2024_unid_1091_contrato_112_22.pdf</v>
      </c>
      <c r="Z14" s="17">
        <v>610</v>
      </c>
      <c r="AA14" s="5" t="s">
        <v>127</v>
      </c>
    </row>
    <row r="15" spans="2:27">
      <c r="B15" s="45" t="s">
        <v>50</v>
      </c>
      <c r="C15" s="28" t="s">
        <v>58</v>
      </c>
      <c r="D15" s="17">
        <v>1091</v>
      </c>
      <c r="E15" s="30">
        <v>10</v>
      </c>
      <c r="F15" s="31" t="s">
        <v>18</v>
      </c>
      <c r="G15" s="30" t="s">
        <v>19</v>
      </c>
      <c r="H15" s="30" t="s">
        <v>21</v>
      </c>
      <c r="I15" s="30">
        <v>611</v>
      </c>
      <c r="J15" s="14">
        <f>WORKDAY(K15,-2)</f>
        <v>45447</v>
      </c>
      <c r="K15" s="14">
        <v>45449</v>
      </c>
      <c r="L15" s="17" t="s">
        <v>69</v>
      </c>
      <c r="M15" s="18">
        <v>530.45000000000005</v>
      </c>
      <c r="N15" s="15" t="s">
        <v>36</v>
      </c>
      <c r="O15" s="15">
        <f>I15</f>
        <v>611</v>
      </c>
      <c r="P15" s="17" t="s">
        <v>37</v>
      </c>
      <c r="Q15" s="15" t="s">
        <v>38</v>
      </c>
      <c r="R15" s="17" t="str">
        <f>L15</f>
        <v>112_22</v>
      </c>
      <c r="S15" s="15" t="str">
        <f>CONCATENATE(N15,O15,P15,Q15,R15,)</f>
        <v>mpmg_nota_fiscal_611-2024_unid_1091_contrato_112_22</v>
      </c>
      <c r="T15" s="15" t="s">
        <v>81</v>
      </c>
      <c r="U15" s="15" t="s">
        <v>39</v>
      </c>
      <c r="V15" s="15" t="s">
        <v>63</v>
      </c>
      <c r="W15" s="15" t="str">
        <f>T15</f>
        <v>mpmg_nota_fiscal_611-2024_unid_1091_contrato_112_22</v>
      </c>
      <c r="X15" s="15" t="s">
        <v>40</v>
      </c>
      <c r="Y15" s="15" t="str">
        <f>CONCATENATE(U15,V15,W15,X15)</f>
        <v>https://transparencia.mpmg.mp.br/download/notas_fiscais/realizacao_de_obras/2024/05/mpmg_nota_fiscal_611-2024_unid_1091_contrato_112_22.pdf</v>
      </c>
      <c r="Z15" s="17">
        <v>611</v>
      </c>
      <c r="AA15" s="5" t="s">
        <v>128</v>
      </c>
    </row>
    <row r="16" spans="2:27">
      <c r="B16" s="45" t="s">
        <v>50</v>
      </c>
      <c r="C16" s="28" t="s">
        <v>58</v>
      </c>
      <c r="D16" s="17">
        <v>1091</v>
      </c>
      <c r="E16" s="30">
        <v>10</v>
      </c>
      <c r="F16" s="31" t="s">
        <v>18</v>
      </c>
      <c r="G16" s="30" t="s">
        <v>19</v>
      </c>
      <c r="H16" s="30" t="s">
        <v>21</v>
      </c>
      <c r="I16" s="30">
        <v>612</v>
      </c>
      <c r="J16" s="14">
        <f>WORKDAY(K16,-2)</f>
        <v>45447</v>
      </c>
      <c r="K16" s="14">
        <v>45449</v>
      </c>
      <c r="L16" s="17" t="s">
        <v>69</v>
      </c>
      <c r="M16" s="18">
        <v>656.87</v>
      </c>
      <c r="N16" s="15" t="s">
        <v>36</v>
      </c>
      <c r="O16" s="15">
        <f>I16</f>
        <v>612</v>
      </c>
      <c r="P16" s="17" t="s">
        <v>37</v>
      </c>
      <c r="Q16" s="15" t="s">
        <v>38</v>
      </c>
      <c r="R16" s="17" t="str">
        <f>L16</f>
        <v>112_22</v>
      </c>
      <c r="S16" s="15" t="str">
        <f>CONCATENATE(N16,O16,P16,Q16,R16,)</f>
        <v>mpmg_nota_fiscal_612-2024_unid_1091_contrato_112_22</v>
      </c>
      <c r="T16" s="15" t="s">
        <v>82</v>
      </c>
      <c r="U16" s="15" t="s">
        <v>39</v>
      </c>
      <c r="V16" s="15" t="s">
        <v>63</v>
      </c>
      <c r="W16" s="15" t="str">
        <f>T16</f>
        <v>mpmg_nota_fiscal_612-2024_unid_1091_contrato_112_22</v>
      </c>
      <c r="X16" s="15" t="s">
        <v>40</v>
      </c>
      <c r="Y16" s="15" t="str">
        <f>CONCATENATE(U16,V16,W16,X16)</f>
        <v>https://transparencia.mpmg.mp.br/download/notas_fiscais/realizacao_de_obras/2024/05/mpmg_nota_fiscal_612-2024_unid_1091_contrato_112_22.pdf</v>
      </c>
      <c r="Z16" s="17">
        <v>612</v>
      </c>
      <c r="AA16" s="5" t="s">
        <v>129</v>
      </c>
    </row>
    <row r="17" spans="2:27">
      <c r="B17" s="45" t="s">
        <v>50</v>
      </c>
      <c r="C17" s="28" t="s">
        <v>58</v>
      </c>
      <c r="D17" s="17">
        <v>1091</v>
      </c>
      <c r="E17" s="30">
        <v>10</v>
      </c>
      <c r="F17" s="31" t="s">
        <v>18</v>
      </c>
      <c r="G17" s="30" t="s">
        <v>19</v>
      </c>
      <c r="H17" s="30" t="s">
        <v>21</v>
      </c>
      <c r="I17" s="30">
        <v>613</v>
      </c>
      <c r="J17" s="14">
        <f>WORKDAY(K17,-2)</f>
        <v>45447</v>
      </c>
      <c r="K17" s="14">
        <v>45449</v>
      </c>
      <c r="L17" s="17" t="s">
        <v>69</v>
      </c>
      <c r="M17" s="18">
        <v>1078.9000000000001</v>
      </c>
      <c r="N17" s="15" t="s">
        <v>36</v>
      </c>
      <c r="O17" s="15">
        <f>I17</f>
        <v>613</v>
      </c>
      <c r="P17" s="17" t="s">
        <v>37</v>
      </c>
      <c r="Q17" s="15" t="s">
        <v>38</v>
      </c>
      <c r="R17" s="17" t="str">
        <f>L17</f>
        <v>112_22</v>
      </c>
      <c r="S17" s="15" t="str">
        <f>CONCATENATE(N17,O17,P17,Q17,R17,)</f>
        <v>mpmg_nota_fiscal_613-2024_unid_1091_contrato_112_22</v>
      </c>
      <c r="T17" s="15" t="s">
        <v>83</v>
      </c>
      <c r="U17" s="15" t="s">
        <v>39</v>
      </c>
      <c r="V17" s="15" t="s">
        <v>63</v>
      </c>
      <c r="W17" s="15" t="str">
        <f>T17</f>
        <v>mpmg_nota_fiscal_613-2024_unid_1091_contrato_112_22</v>
      </c>
      <c r="X17" s="15" t="s">
        <v>40</v>
      </c>
      <c r="Y17" s="15" t="str">
        <f>CONCATENATE(U17,V17,W17,X17)</f>
        <v>https://transparencia.mpmg.mp.br/download/notas_fiscais/realizacao_de_obras/2024/05/mpmg_nota_fiscal_613-2024_unid_1091_contrato_112_22.pdf</v>
      </c>
      <c r="Z17" s="17">
        <v>613</v>
      </c>
      <c r="AA17" s="5" t="s">
        <v>130</v>
      </c>
    </row>
    <row r="18" spans="2:27">
      <c r="B18" s="45" t="s">
        <v>50</v>
      </c>
      <c r="C18" s="28" t="s">
        <v>58</v>
      </c>
      <c r="D18" s="17">
        <v>1091</v>
      </c>
      <c r="E18" s="30">
        <v>10</v>
      </c>
      <c r="F18" s="31" t="s">
        <v>18</v>
      </c>
      <c r="G18" s="30" t="s">
        <v>19</v>
      </c>
      <c r="H18" s="30" t="s">
        <v>21</v>
      </c>
      <c r="I18" s="30">
        <v>614</v>
      </c>
      <c r="J18" s="14">
        <f>WORKDAY(K18,-2)</f>
        <v>45447</v>
      </c>
      <c r="K18" s="14">
        <v>45449</v>
      </c>
      <c r="L18" s="17" t="s">
        <v>69</v>
      </c>
      <c r="M18" s="18">
        <v>513.12</v>
      </c>
      <c r="N18" s="15" t="s">
        <v>36</v>
      </c>
      <c r="O18" s="15">
        <f>I18</f>
        <v>614</v>
      </c>
      <c r="P18" s="17" t="s">
        <v>37</v>
      </c>
      <c r="Q18" s="15" t="s">
        <v>38</v>
      </c>
      <c r="R18" s="17" t="str">
        <f>L18</f>
        <v>112_22</v>
      </c>
      <c r="S18" s="15" t="str">
        <f>CONCATENATE(N18,O18,P18,Q18,R18,)</f>
        <v>mpmg_nota_fiscal_614-2024_unid_1091_contrato_112_22</v>
      </c>
      <c r="T18" s="15" t="s">
        <v>84</v>
      </c>
      <c r="U18" s="15" t="s">
        <v>39</v>
      </c>
      <c r="V18" s="15" t="s">
        <v>63</v>
      </c>
      <c r="W18" s="15" t="str">
        <f>T18</f>
        <v>mpmg_nota_fiscal_614-2024_unid_1091_contrato_112_22</v>
      </c>
      <c r="X18" s="15" t="s">
        <v>40</v>
      </c>
      <c r="Y18" s="15" t="str">
        <f>CONCATENATE(U18,V18,W18,X18)</f>
        <v>https://transparencia.mpmg.mp.br/download/notas_fiscais/realizacao_de_obras/2024/05/mpmg_nota_fiscal_614-2024_unid_1091_contrato_112_22.pdf</v>
      </c>
      <c r="Z18" s="17">
        <v>614</v>
      </c>
      <c r="AA18" s="5" t="s">
        <v>131</v>
      </c>
    </row>
    <row r="19" spans="2:27">
      <c r="B19" s="45" t="s">
        <v>50</v>
      </c>
      <c r="C19" s="28" t="s">
        <v>58</v>
      </c>
      <c r="D19" s="17">
        <v>1091</v>
      </c>
      <c r="E19" s="30">
        <v>10</v>
      </c>
      <c r="F19" s="31" t="s">
        <v>18</v>
      </c>
      <c r="G19" s="30" t="s">
        <v>19</v>
      </c>
      <c r="H19" s="30" t="s">
        <v>21</v>
      </c>
      <c r="I19" s="30">
        <v>615</v>
      </c>
      <c r="J19" s="14">
        <f>WORKDAY(K19,-2)</f>
        <v>45447</v>
      </c>
      <c r="K19" s="14">
        <v>45449</v>
      </c>
      <c r="L19" s="17" t="s">
        <v>69</v>
      </c>
      <c r="M19" s="18">
        <v>2213.6</v>
      </c>
      <c r="N19" s="15" t="s">
        <v>36</v>
      </c>
      <c r="O19" s="15">
        <f>I19</f>
        <v>615</v>
      </c>
      <c r="P19" s="17" t="s">
        <v>37</v>
      </c>
      <c r="Q19" s="15" t="s">
        <v>38</v>
      </c>
      <c r="R19" s="17" t="str">
        <f>L19</f>
        <v>112_22</v>
      </c>
      <c r="S19" s="15" t="str">
        <f>CONCATENATE(N19,O19,P19,Q19,R19,)</f>
        <v>mpmg_nota_fiscal_615-2024_unid_1091_contrato_112_22</v>
      </c>
      <c r="T19" s="15" t="s">
        <v>85</v>
      </c>
      <c r="U19" s="15" t="s">
        <v>39</v>
      </c>
      <c r="V19" s="15" t="s">
        <v>63</v>
      </c>
      <c r="W19" s="15" t="str">
        <f>T19</f>
        <v>mpmg_nota_fiscal_615-2024_unid_1091_contrato_112_22</v>
      </c>
      <c r="X19" s="15" t="s">
        <v>40</v>
      </c>
      <c r="Y19" s="15" t="str">
        <f>CONCATENATE(U19,V19,W19,X19)</f>
        <v>https://transparencia.mpmg.mp.br/download/notas_fiscais/realizacao_de_obras/2024/05/mpmg_nota_fiscal_615-2024_unid_1091_contrato_112_22.pdf</v>
      </c>
      <c r="Z19" s="17">
        <v>615</v>
      </c>
      <c r="AA19" s="5" t="s">
        <v>132</v>
      </c>
    </row>
    <row r="20" spans="2:27">
      <c r="B20" s="45" t="s">
        <v>50</v>
      </c>
      <c r="C20" s="32" t="s">
        <v>58</v>
      </c>
      <c r="D20" s="17">
        <v>1091</v>
      </c>
      <c r="E20" s="30">
        <v>10</v>
      </c>
      <c r="F20" s="33" t="s">
        <v>18</v>
      </c>
      <c r="G20" s="34" t="s">
        <v>19</v>
      </c>
      <c r="H20" s="34" t="s">
        <v>21</v>
      </c>
      <c r="I20" s="34">
        <v>616</v>
      </c>
      <c r="J20" s="24">
        <f>WORKDAY(K20,-2)</f>
        <v>45447</v>
      </c>
      <c r="K20" s="24">
        <v>45449</v>
      </c>
      <c r="L20" s="23" t="s">
        <v>69</v>
      </c>
      <c r="M20" s="25">
        <v>834.89</v>
      </c>
      <c r="N20" s="22" t="s">
        <v>36</v>
      </c>
      <c r="O20" s="22">
        <f>I20</f>
        <v>616</v>
      </c>
      <c r="P20" s="23" t="s">
        <v>37</v>
      </c>
      <c r="Q20" s="22" t="s">
        <v>38</v>
      </c>
      <c r="R20" s="23" t="str">
        <f>L20</f>
        <v>112_22</v>
      </c>
      <c r="S20" s="22" t="str">
        <f>CONCATENATE(N20,O20,P20,Q20,R20,)</f>
        <v>mpmg_nota_fiscal_616-2024_unid_1091_contrato_112_22</v>
      </c>
      <c r="T20" s="22" t="s">
        <v>86</v>
      </c>
      <c r="U20" s="22" t="s">
        <v>39</v>
      </c>
      <c r="V20" s="15" t="s">
        <v>63</v>
      </c>
      <c r="W20" s="15" t="str">
        <f>T20</f>
        <v>mpmg_nota_fiscal_616-2024_unid_1091_contrato_112_22</v>
      </c>
      <c r="X20" s="15" t="s">
        <v>40</v>
      </c>
      <c r="Y20" s="15" t="str">
        <f>CONCATENATE(U20,V20,W20,X20)</f>
        <v>https://transparencia.mpmg.mp.br/download/notas_fiscais/realizacao_de_obras/2024/05/mpmg_nota_fiscal_616-2024_unid_1091_contrato_112_22.pdf</v>
      </c>
      <c r="Z20" s="17">
        <v>616</v>
      </c>
      <c r="AA20" s="5" t="s">
        <v>133</v>
      </c>
    </row>
    <row r="21" spans="2:27">
      <c r="B21" s="45" t="s">
        <v>50</v>
      </c>
      <c r="C21" s="28" t="s">
        <v>58</v>
      </c>
      <c r="D21" s="17">
        <v>1091</v>
      </c>
      <c r="E21" s="30">
        <v>10</v>
      </c>
      <c r="F21" s="31" t="s">
        <v>18</v>
      </c>
      <c r="G21" s="30" t="s">
        <v>19</v>
      </c>
      <c r="H21" s="30" t="s">
        <v>21</v>
      </c>
      <c r="I21" s="30">
        <v>617</v>
      </c>
      <c r="J21" s="24">
        <f>WORKDAY(K21,-2)</f>
        <v>45447</v>
      </c>
      <c r="K21" s="14">
        <v>45449</v>
      </c>
      <c r="L21" s="17" t="s">
        <v>69</v>
      </c>
      <c r="M21" s="18">
        <v>2055.9</v>
      </c>
      <c r="N21" s="22" t="s">
        <v>36</v>
      </c>
      <c r="O21" s="22">
        <f>I21</f>
        <v>617</v>
      </c>
      <c r="P21" s="23" t="s">
        <v>37</v>
      </c>
      <c r="Q21" s="22" t="s">
        <v>38</v>
      </c>
      <c r="R21" s="23" t="str">
        <f>L21</f>
        <v>112_22</v>
      </c>
      <c r="S21" s="22" t="str">
        <f>CONCATENATE(N21,O21,P21,Q21,R21,)</f>
        <v>mpmg_nota_fiscal_617-2024_unid_1091_contrato_112_22</v>
      </c>
      <c r="T21" s="15" t="s">
        <v>87</v>
      </c>
      <c r="U21" s="22" t="s">
        <v>39</v>
      </c>
      <c r="V21" s="15" t="s">
        <v>63</v>
      </c>
      <c r="W21" s="15" t="str">
        <f>T21</f>
        <v>mpmg_nota_fiscal_617-2024_unid_1091_contrato_112_22</v>
      </c>
      <c r="X21" s="15" t="s">
        <v>40</v>
      </c>
      <c r="Y21" s="15" t="str">
        <f>CONCATENATE(U21,V21,W21,X21)</f>
        <v>https://transparencia.mpmg.mp.br/download/notas_fiscais/realizacao_de_obras/2024/05/mpmg_nota_fiscal_617-2024_unid_1091_contrato_112_22.pdf</v>
      </c>
      <c r="Z21" s="17">
        <v>617</v>
      </c>
      <c r="AA21" s="5" t="s">
        <v>134</v>
      </c>
    </row>
    <row r="22" spans="2:27">
      <c r="B22" s="45" t="s">
        <v>50</v>
      </c>
      <c r="C22" s="28" t="s">
        <v>58</v>
      </c>
      <c r="D22" s="17">
        <v>1091</v>
      </c>
      <c r="E22" s="30">
        <v>10</v>
      </c>
      <c r="F22" s="31" t="s">
        <v>18</v>
      </c>
      <c r="G22" s="30" t="s">
        <v>19</v>
      </c>
      <c r="H22" s="30" t="s">
        <v>21</v>
      </c>
      <c r="I22" s="30">
        <v>618</v>
      </c>
      <c r="J22" s="24">
        <f>WORKDAY(K22,-2)</f>
        <v>45447</v>
      </c>
      <c r="K22" s="14">
        <v>45449</v>
      </c>
      <c r="L22" s="17" t="s">
        <v>69</v>
      </c>
      <c r="M22" s="18">
        <v>501</v>
      </c>
      <c r="N22" s="22" t="s">
        <v>36</v>
      </c>
      <c r="O22" s="22">
        <f>I22</f>
        <v>618</v>
      </c>
      <c r="P22" s="23" t="s">
        <v>37</v>
      </c>
      <c r="Q22" s="22" t="s">
        <v>38</v>
      </c>
      <c r="R22" s="23" t="str">
        <f>L22</f>
        <v>112_22</v>
      </c>
      <c r="S22" s="22" t="str">
        <f>CONCATENATE(N22,O22,P22,Q22,R22,)</f>
        <v>mpmg_nota_fiscal_618-2024_unid_1091_contrato_112_22</v>
      </c>
      <c r="T22" s="15" t="s">
        <v>88</v>
      </c>
      <c r="U22" s="22" t="s">
        <v>39</v>
      </c>
      <c r="V22" s="15" t="s">
        <v>63</v>
      </c>
      <c r="W22" s="15" t="str">
        <f>T22</f>
        <v>mpmg_nota_fiscal_618-2024_unid_1091_contrato_112_22</v>
      </c>
      <c r="X22" s="15" t="s">
        <v>40</v>
      </c>
      <c r="Y22" s="15" t="str">
        <f>CONCATENATE(U22,V22,W22,X22)</f>
        <v>https://transparencia.mpmg.mp.br/download/notas_fiscais/realizacao_de_obras/2024/05/mpmg_nota_fiscal_618-2024_unid_1091_contrato_112_22.pdf</v>
      </c>
      <c r="Z22" s="17">
        <v>618</v>
      </c>
      <c r="AA22" s="5" t="s">
        <v>135</v>
      </c>
    </row>
    <row r="23" spans="2:27">
      <c r="B23" s="45" t="s">
        <v>50</v>
      </c>
      <c r="C23" s="28" t="s">
        <v>58</v>
      </c>
      <c r="D23" s="17">
        <v>1091</v>
      </c>
      <c r="E23" s="30">
        <v>10</v>
      </c>
      <c r="F23" s="31" t="s">
        <v>18</v>
      </c>
      <c r="G23" s="30" t="s">
        <v>19</v>
      </c>
      <c r="H23" s="30" t="s">
        <v>21</v>
      </c>
      <c r="I23" s="30">
        <v>619</v>
      </c>
      <c r="J23" s="24">
        <f>WORKDAY(K23,-2)</f>
        <v>45447</v>
      </c>
      <c r="K23" s="14">
        <v>45449</v>
      </c>
      <c r="L23" s="17" t="s">
        <v>69</v>
      </c>
      <c r="M23" s="18">
        <v>499.27</v>
      </c>
      <c r="N23" s="22" t="s">
        <v>36</v>
      </c>
      <c r="O23" s="22">
        <f>I23</f>
        <v>619</v>
      </c>
      <c r="P23" s="23" t="s">
        <v>37</v>
      </c>
      <c r="Q23" s="22" t="s">
        <v>38</v>
      </c>
      <c r="R23" s="23" t="str">
        <f>L23</f>
        <v>112_22</v>
      </c>
      <c r="S23" s="22" t="str">
        <f>CONCATENATE(N23,O23,P23,Q23,R23,)</f>
        <v>mpmg_nota_fiscal_619-2024_unid_1091_contrato_112_22</v>
      </c>
      <c r="T23" s="15" t="s">
        <v>89</v>
      </c>
      <c r="U23" s="22" t="s">
        <v>39</v>
      </c>
      <c r="V23" s="15" t="s">
        <v>63</v>
      </c>
      <c r="W23" s="15" t="str">
        <f>T23</f>
        <v>mpmg_nota_fiscal_619-2024_unid_1091_contrato_112_22</v>
      </c>
      <c r="X23" s="15" t="s">
        <v>40</v>
      </c>
      <c r="Y23" s="15" t="str">
        <f>CONCATENATE(U23,V23,W23,X23)</f>
        <v>https://transparencia.mpmg.mp.br/download/notas_fiscais/realizacao_de_obras/2024/05/mpmg_nota_fiscal_619-2024_unid_1091_contrato_112_22.pdf</v>
      </c>
      <c r="Z23" s="17">
        <v>619</v>
      </c>
      <c r="AA23" s="5" t="s">
        <v>136</v>
      </c>
    </row>
    <row r="24" spans="2:27">
      <c r="B24" s="45" t="s">
        <v>50</v>
      </c>
      <c r="C24" s="28" t="s">
        <v>58</v>
      </c>
      <c r="D24" s="17">
        <v>1091</v>
      </c>
      <c r="E24" s="30">
        <v>10</v>
      </c>
      <c r="F24" s="31" t="s">
        <v>18</v>
      </c>
      <c r="G24" s="30" t="s">
        <v>19</v>
      </c>
      <c r="H24" s="30" t="s">
        <v>21</v>
      </c>
      <c r="I24" s="30">
        <v>620</v>
      </c>
      <c r="J24" s="24">
        <f>WORKDAY(K24,-2)</f>
        <v>45447</v>
      </c>
      <c r="K24" s="14">
        <v>45449</v>
      </c>
      <c r="L24" s="17" t="s">
        <v>69</v>
      </c>
      <c r="M24" s="18">
        <v>2637.77</v>
      </c>
      <c r="N24" s="22" t="s">
        <v>36</v>
      </c>
      <c r="O24" s="22">
        <f>I24</f>
        <v>620</v>
      </c>
      <c r="P24" s="23" t="s">
        <v>37</v>
      </c>
      <c r="Q24" s="22" t="s">
        <v>38</v>
      </c>
      <c r="R24" s="23" t="str">
        <f>L24</f>
        <v>112_22</v>
      </c>
      <c r="S24" s="22" t="str">
        <f>CONCATENATE(N24,O24,P24,Q24,R24,)</f>
        <v>mpmg_nota_fiscal_620-2024_unid_1091_contrato_112_22</v>
      </c>
      <c r="T24" s="15" t="s">
        <v>90</v>
      </c>
      <c r="U24" s="22" t="s">
        <v>39</v>
      </c>
      <c r="V24" s="15" t="s">
        <v>63</v>
      </c>
      <c r="W24" s="15" t="str">
        <f>T24</f>
        <v>mpmg_nota_fiscal_620-2024_unid_1091_contrato_112_22</v>
      </c>
      <c r="X24" s="15" t="s">
        <v>40</v>
      </c>
      <c r="Y24" s="15" t="str">
        <f>CONCATENATE(U24,V24,W24,X24)</f>
        <v>https://transparencia.mpmg.mp.br/download/notas_fiscais/realizacao_de_obras/2024/05/mpmg_nota_fiscal_620-2024_unid_1091_contrato_112_22.pdf</v>
      </c>
      <c r="Z24" s="17">
        <v>620</v>
      </c>
      <c r="AA24" s="5" t="s">
        <v>137</v>
      </c>
    </row>
    <row r="25" spans="2:27">
      <c r="B25" s="45" t="s">
        <v>50</v>
      </c>
      <c r="C25" s="28" t="s">
        <v>58</v>
      </c>
      <c r="D25" s="17">
        <v>1091</v>
      </c>
      <c r="E25" s="30">
        <v>10</v>
      </c>
      <c r="F25" s="31" t="s">
        <v>18</v>
      </c>
      <c r="G25" s="30" t="s">
        <v>19</v>
      </c>
      <c r="H25" s="30" t="s">
        <v>21</v>
      </c>
      <c r="I25" s="30">
        <v>621</v>
      </c>
      <c r="J25" s="24">
        <f>WORKDAY(K25,-2)</f>
        <v>45447</v>
      </c>
      <c r="K25" s="14">
        <v>45449</v>
      </c>
      <c r="L25" s="17" t="s">
        <v>69</v>
      </c>
      <c r="M25" s="18">
        <v>2923.11</v>
      </c>
      <c r="N25" s="22" t="s">
        <v>36</v>
      </c>
      <c r="O25" s="22">
        <f>I25</f>
        <v>621</v>
      </c>
      <c r="P25" s="23" t="s">
        <v>37</v>
      </c>
      <c r="Q25" s="22" t="s">
        <v>38</v>
      </c>
      <c r="R25" s="23" t="str">
        <f>L25</f>
        <v>112_22</v>
      </c>
      <c r="S25" s="22" t="str">
        <f>CONCATENATE(N25,O25,P25,Q25,R25,)</f>
        <v>mpmg_nota_fiscal_621-2024_unid_1091_contrato_112_22</v>
      </c>
      <c r="T25" s="15" t="s">
        <v>91</v>
      </c>
      <c r="U25" s="22" t="s">
        <v>39</v>
      </c>
      <c r="V25" s="15" t="s">
        <v>63</v>
      </c>
      <c r="W25" s="15" t="str">
        <f>T25</f>
        <v>mpmg_nota_fiscal_621-2024_unid_1091_contrato_112_22</v>
      </c>
      <c r="X25" s="15" t="s">
        <v>40</v>
      </c>
      <c r="Y25" s="15" t="str">
        <f>CONCATENATE(U25,V25,W25,X25)</f>
        <v>https://transparencia.mpmg.mp.br/download/notas_fiscais/realizacao_de_obras/2024/05/mpmg_nota_fiscal_621-2024_unid_1091_contrato_112_22.pdf</v>
      </c>
      <c r="Z25" s="17">
        <v>621</v>
      </c>
      <c r="AA25" s="5" t="s">
        <v>138</v>
      </c>
    </row>
    <row r="26" spans="2:27">
      <c r="B26" s="45" t="s">
        <v>50</v>
      </c>
      <c r="C26" s="28" t="s">
        <v>58</v>
      </c>
      <c r="D26" s="17">
        <v>1091</v>
      </c>
      <c r="E26" s="30">
        <v>10</v>
      </c>
      <c r="F26" s="31" t="s">
        <v>18</v>
      </c>
      <c r="G26" s="30" t="s">
        <v>19</v>
      </c>
      <c r="H26" s="30" t="s">
        <v>21</v>
      </c>
      <c r="I26" s="35">
        <v>622</v>
      </c>
      <c r="J26" s="27">
        <f>WORKDAY(K26,-2)</f>
        <v>45447</v>
      </c>
      <c r="K26" s="26">
        <v>45449</v>
      </c>
      <c r="L26" s="17" t="s">
        <v>69</v>
      </c>
      <c r="M26" s="18">
        <v>561.79</v>
      </c>
      <c r="N26" s="22" t="s">
        <v>36</v>
      </c>
      <c r="O26" s="22">
        <f>I26</f>
        <v>622</v>
      </c>
      <c r="P26" s="23" t="s">
        <v>37</v>
      </c>
      <c r="Q26" s="22" t="s">
        <v>38</v>
      </c>
      <c r="R26" s="23" t="str">
        <f>L26</f>
        <v>112_22</v>
      </c>
      <c r="S26" s="22" t="str">
        <f>CONCATENATE(N26,O26,P26,Q26,R26,)</f>
        <v>mpmg_nota_fiscal_622-2024_unid_1091_contrato_112_22</v>
      </c>
      <c r="T26" s="15" t="s">
        <v>92</v>
      </c>
      <c r="U26" s="22" t="s">
        <v>39</v>
      </c>
      <c r="V26" s="15" t="s">
        <v>63</v>
      </c>
      <c r="W26" s="15" t="str">
        <f>T26</f>
        <v>mpmg_nota_fiscal_622-2024_unid_1091_contrato_112_22</v>
      </c>
      <c r="X26" s="15" t="s">
        <v>40</v>
      </c>
      <c r="Y26" s="15" t="str">
        <f>CONCATENATE(U26,V26,W26,X26)</f>
        <v>https://transparencia.mpmg.mp.br/download/notas_fiscais/realizacao_de_obras/2024/05/mpmg_nota_fiscal_622-2024_unid_1091_contrato_112_22.pdf</v>
      </c>
      <c r="Z26" s="17">
        <v>622</v>
      </c>
      <c r="AA26" s="5" t="s">
        <v>139</v>
      </c>
    </row>
    <row r="27" spans="2:27">
      <c r="B27" s="45" t="s">
        <v>50</v>
      </c>
      <c r="C27" s="28" t="s">
        <v>58</v>
      </c>
      <c r="D27" s="17">
        <v>1091</v>
      </c>
      <c r="E27" s="30">
        <v>10</v>
      </c>
      <c r="F27" s="31" t="s">
        <v>18</v>
      </c>
      <c r="G27" s="30" t="s">
        <v>19</v>
      </c>
      <c r="H27" s="30" t="s">
        <v>21</v>
      </c>
      <c r="I27" s="30">
        <v>623</v>
      </c>
      <c r="J27" s="27">
        <f>WORKDAY(K27,-2)</f>
        <v>45447</v>
      </c>
      <c r="K27" s="14">
        <v>45449</v>
      </c>
      <c r="L27" s="17" t="s">
        <v>69</v>
      </c>
      <c r="M27" s="18">
        <v>1120.6600000000001</v>
      </c>
      <c r="N27" s="22" t="s">
        <v>36</v>
      </c>
      <c r="O27" s="22">
        <f>I27</f>
        <v>623</v>
      </c>
      <c r="P27" s="23" t="s">
        <v>37</v>
      </c>
      <c r="Q27" s="22" t="s">
        <v>38</v>
      </c>
      <c r="R27" s="23" t="str">
        <f>L27</f>
        <v>112_22</v>
      </c>
      <c r="S27" s="22" t="str">
        <f>CONCATENATE(N27,O27,P27,Q27,R27,)</f>
        <v>mpmg_nota_fiscal_623-2024_unid_1091_contrato_112_22</v>
      </c>
      <c r="T27" s="15" t="s">
        <v>93</v>
      </c>
      <c r="U27" s="22" t="s">
        <v>39</v>
      </c>
      <c r="V27" s="15" t="s">
        <v>63</v>
      </c>
      <c r="W27" s="15" t="str">
        <f>T27</f>
        <v>mpmg_nota_fiscal_623-2024_unid_1091_contrato_112_22</v>
      </c>
      <c r="X27" s="15" t="s">
        <v>40</v>
      </c>
      <c r="Y27" s="15" t="str">
        <f>CONCATENATE(U27,V27,W27,X27)</f>
        <v>https://transparencia.mpmg.mp.br/download/notas_fiscais/realizacao_de_obras/2024/05/mpmg_nota_fiscal_623-2024_unid_1091_contrato_112_22.pdf</v>
      </c>
      <c r="Z27" s="17">
        <v>623</v>
      </c>
      <c r="AA27" s="5" t="s">
        <v>140</v>
      </c>
    </row>
    <row r="28" spans="2:27">
      <c r="B28" s="45" t="s">
        <v>50</v>
      </c>
      <c r="C28" s="28" t="s">
        <v>58</v>
      </c>
      <c r="D28" s="17">
        <v>1091</v>
      </c>
      <c r="E28" s="30">
        <v>10</v>
      </c>
      <c r="F28" s="29" t="s">
        <v>18</v>
      </c>
      <c r="G28" s="30" t="s">
        <v>19</v>
      </c>
      <c r="H28" s="30" t="s">
        <v>21</v>
      </c>
      <c r="I28" s="30">
        <v>624</v>
      </c>
      <c r="J28" s="27">
        <f>WORKDAY(K28,-2)</f>
        <v>45447</v>
      </c>
      <c r="K28" s="14">
        <v>45449</v>
      </c>
      <c r="L28" s="17" t="s">
        <v>69</v>
      </c>
      <c r="M28" s="18">
        <v>829.69</v>
      </c>
      <c r="N28" s="22" t="s">
        <v>36</v>
      </c>
      <c r="O28" s="22">
        <f>I28</f>
        <v>624</v>
      </c>
      <c r="P28" s="23" t="s">
        <v>37</v>
      </c>
      <c r="Q28" s="22" t="s">
        <v>38</v>
      </c>
      <c r="R28" s="23" t="str">
        <f>L28</f>
        <v>112_22</v>
      </c>
      <c r="S28" s="22" t="str">
        <f>CONCATENATE(N28,O28,P28,Q28,R28,)</f>
        <v>mpmg_nota_fiscal_624-2024_unid_1091_contrato_112_22</v>
      </c>
      <c r="T28" s="15" t="s">
        <v>94</v>
      </c>
      <c r="U28" s="22" t="s">
        <v>39</v>
      </c>
      <c r="V28" s="15" t="s">
        <v>63</v>
      </c>
      <c r="W28" s="15" t="str">
        <f>T28</f>
        <v>mpmg_nota_fiscal_624-2024_unid_1091_contrato_112_22</v>
      </c>
      <c r="X28" s="15" t="s">
        <v>40</v>
      </c>
      <c r="Y28" s="15" t="str">
        <f>CONCATENATE(U28,V28,W28,X28)</f>
        <v>https://transparencia.mpmg.mp.br/download/notas_fiscais/realizacao_de_obras/2024/05/mpmg_nota_fiscal_624-2024_unid_1091_contrato_112_22.pdf</v>
      </c>
      <c r="Z28" s="17">
        <v>624</v>
      </c>
      <c r="AA28" s="5" t="s">
        <v>141</v>
      </c>
    </row>
    <row r="29" spans="2:27">
      <c r="B29" s="45" t="s">
        <v>50</v>
      </c>
      <c r="C29" s="28" t="s">
        <v>58</v>
      </c>
      <c r="D29" s="17">
        <v>1091</v>
      </c>
      <c r="E29" s="30">
        <v>10</v>
      </c>
      <c r="F29" s="29" t="s">
        <v>18</v>
      </c>
      <c r="G29" s="30" t="s">
        <v>19</v>
      </c>
      <c r="H29" s="30" t="s">
        <v>21</v>
      </c>
      <c r="I29" s="30">
        <v>625</v>
      </c>
      <c r="J29" s="27">
        <f>WORKDAY(K29,-2)</f>
        <v>45447</v>
      </c>
      <c r="K29" s="14">
        <v>45449</v>
      </c>
      <c r="L29" s="17" t="s">
        <v>69</v>
      </c>
      <c r="M29" s="18">
        <v>1040.99</v>
      </c>
      <c r="N29" s="22" t="s">
        <v>36</v>
      </c>
      <c r="O29" s="22">
        <f>I29</f>
        <v>625</v>
      </c>
      <c r="P29" s="23" t="s">
        <v>37</v>
      </c>
      <c r="Q29" s="22" t="s">
        <v>38</v>
      </c>
      <c r="R29" s="23" t="str">
        <f>L29</f>
        <v>112_22</v>
      </c>
      <c r="S29" s="22" t="str">
        <f>CONCATENATE(N29,O29,P29,Q29,R29,)</f>
        <v>mpmg_nota_fiscal_625-2024_unid_1091_contrato_112_22</v>
      </c>
      <c r="T29" s="15" t="s">
        <v>95</v>
      </c>
      <c r="U29" s="22" t="s">
        <v>39</v>
      </c>
      <c r="V29" s="15" t="s">
        <v>63</v>
      </c>
      <c r="W29" s="15" t="str">
        <f>T29</f>
        <v>mpmg_nota_fiscal_625-2024_unid_1091_contrato_112_22</v>
      </c>
      <c r="X29" s="15" t="s">
        <v>40</v>
      </c>
      <c r="Y29" s="15" t="str">
        <f>CONCATENATE(U29,V29,W29,X29)</f>
        <v>https://transparencia.mpmg.mp.br/download/notas_fiscais/realizacao_de_obras/2024/05/mpmg_nota_fiscal_625-2024_unid_1091_contrato_112_22.pdf</v>
      </c>
      <c r="Z29" s="17">
        <v>625</v>
      </c>
      <c r="AA29" s="5" t="s">
        <v>142</v>
      </c>
    </row>
    <row r="30" spans="2:27">
      <c r="B30" s="45" t="s">
        <v>50</v>
      </c>
      <c r="C30" s="28" t="s">
        <v>58</v>
      </c>
      <c r="D30" s="17">
        <v>1091</v>
      </c>
      <c r="E30" s="30">
        <v>10</v>
      </c>
      <c r="F30" s="29" t="s">
        <v>18</v>
      </c>
      <c r="G30" s="30" t="s">
        <v>19</v>
      </c>
      <c r="H30" s="30" t="s">
        <v>21</v>
      </c>
      <c r="I30" s="30">
        <v>626</v>
      </c>
      <c r="J30" s="27">
        <f>WORKDAY(K30,-2)</f>
        <v>45447</v>
      </c>
      <c r="K30" s="14">
        <v>45449</v>
      </c>
      <c r="L30" s="17" t="s">
        <v>69</v>
      </c>
      <c r="M30" s="18">
        <v>20422.03</v>
      </c>
      <c r="N30" s="22" t="s">
        <v>36</v>
      </c>
      <c r="O30" s="22">
        <f>I30</f>
        <v>626</v>
      </c>
      <c r="P30" s="23" t="s">
        <v>37</v>
      </c>
      <c r="Q30" s="22" t="s">
        <v>38</v>
      </c>
      <c r="R30" s="23" t="str">
        <f>L30</f>
        <v>112_22</v>
      </c>
      <c r="S30" s="22" t="str">
        <f>CONCATENATE(N30,O30,P30,Q30,R30,)</f>
        <v>mpmg_nota_fiscal_626-2024_unid_1091_contrato_112_22</v>
      </c>
      <c r="T30" s="15" t="s">
        <v>96</v>
      </c>
      <c r="U30" s="22" t="s">
        <v>39</v>
      </c>
      <c r="V30" s="15" t="s">
        <v>63</v>
      </c>
      <c r="W30" s="15" t="str">
        <f>T30</f>
        <v>mpmg_nota_fiscal_626-2024_unid_1091_contrato_112_22</v>
      </c>
      <c r="X30" s="15" t="s">
        <v>40</v>
      </c>
      <c r="Y30" s="15" t="str">
        <f>CONCATENATE(U30,V30,W30,X30)</f>
        <v>https://transparencia.mpmg.mp.br/download/notas_fiscais/realizacao_de_obras/2024/05/mpmg_nota_fiscal_626-2024_unid_1091_contrato_112_22.pdf</v>
      </c>
      <c r="Z30" s="17">
        <v>626</v>
      </c>
      <c r="AA30" s="5" t="s">
        <v>143</v>
      </c>
    </row>
    <row r="31" spans="2:27">
      <c r="B31" s="45" t="s">
        <v>50</v>
      </c>
      <c r="C31" s="28" t="s">
        <v>58</v>
      </c>
      <c r="D31" s="17">
        <v>1091</v>
      </c>
      <c r="E31" s="30">
        <v>10</v>
      </c>
      <c r="F31" s="29" t="s">
        <v>18</v>
      </c>
      <c r="G31" s="30" t="s">
        <v>19</v>
      </c>
      <c r="H31" s="30" t="s">
        <v>21</v>
      </c>
      <c r="I31" s="30">
        <v>627</v>
      </c>
      <c r="J31" s="27">
        <f>WORKDAY(K31,-2)</f>
        <v>45447</v>
      </c>
      <c r="K31" s="14">
        <v>45449</v>
      </c>
      <c r="L31" s="17" t="s">
        <v>69</v>
      </c>
      <c r="M31" s="18">
        <v>1363.13</v>
      </c>
      <c r="N31" s="22" t="s">
        <v>36</v>
      </c>
      <c r="O31" s="22">
        <f>I31</f>
        <v>627</v>
      </c>
      <c r="P31" s="23" t="s">
        <v>37</v>
      </c>
      <c r="Q31" s="22" t="s">
        <v>38</v>
      </c>
      <c r="R31" s="23" t="str">
        <f>L31</f>
        <v>112_22</v>
      </c>
      <c r="S31" s="22" t="str">
        <f>CONCATENATE(N31,O31,P31,Q31,R31,)</f>
        <v>mpmg_nota_fiscal_627-2024_unid_1091_contrato_112_22</v>
      </c>
      <c r="T31" s="15" t="s">
        <v>97</v>
      </c>
      <c r="U31" s="22" t="s">
        <v>39</v>
      </c>
      <c r="V31" s="15" t="s">
        <v>63</v>
      </c>
      <c r="W31" s="15" t="str">
        <f>T31</f>
        <v>mpmg_nota_fiscal_627-2024_unid_1091_contrato_112_22</v>
      </c>
      <c r="X31" s="15" t="s">
        <v>40</v>
      </c>
      <c r="Y31" s="15" t="str">
        <f>CONCATENATE(U31,V31,W31,X31)</f>
        <v>https://transparencia.mpmg.mp.br/download/notas_fiscais/realizacao_de_obras/2024/05/mpmg_nota_fiscal_627-2024_unid_1091_contrato_112_22.pdf</v>
      </c>
      <c r="Z31" s="17">
        <v>627</v>
      </c>
      <c r="AA31" s="5" t="s">
        <v>144</v>
      </c>
    </row>
    <row r="32" spans="2:27">
      <c r="B32" s="45" t="s">
        <v>50</v>
      </c>
      <c r="C32" s="28" t="s">
        <v>58</v>
      </c>
      <c r="D32" s="17">
        <v>1091</v>
      </c>
      <c r="E32" s="30">
        <v>10</v>
      </c>
      <c r="F32" s="29" t="s">
        <v>18</v>
      </c>
      <c r="G32" s="30" t="s">
        <v>19</v>
      </c>
      <c r="H32" s="30" t="s">
        <v>21</v>
      </c>
      <c r="I32" s="30">
        <v>628</v>
      </c>
      <c r="J32" s="27">
        <f>WORKDAY(K32,-2)</f>
        <v>45447</v>
      </c>
      <c r="K32" s="14">
        <v>45449</v>
      </c>
      <c r="L32" s="17" t="s">
        <v>69</v>
      </c>
      <c r="M32" s="18">
        <v>1635.05</v>
      </c>
      <c r="N32" s="22" t="s">
        <v>36</v>
      </c>
      <c r="O32" s="22">
        <f>I32</f>
        <v>628</v>
      </c>
      <c r="P32" s="23" t="s">
        <v>37</v>
      </c>
      <c r="Q32" s="22" t="s">
        <v>38</v>
      </c>
      <c r="R32" s="23" t="str">
        <f>L32</f>
        <v>112_22</v>
      </c>
      <c r="S32" s="22" t="str">
        <f>CONCATENATE(N32,O32,P32,Q32,R32,)</f>
        <v>mpmg_nota_fiscal_628-2024_unid_1091_contrato_112_22</v>
      </c>
      <c r="T32" s="15" t="s">
        <v>98</v>
      </c>
      <c r="U32" s="22" t="s">
        <v>39</v>
      </c>
      <c r="V32" s="15" t="s">
        <v>63</v>
      </c>
      <c r="W32" s="15" t="str">
        <f>T32</f>
        <v>mpmg_nota_fiscal_628-2024_unid_1091_contrato_112_22</v>
      </c>
      <c r="X32" s="15" t="s">
        <v>40</v>
      </c>
      <c r="Y32" s="15" t="str">
        <f>CONCATENATE(U32,V32,W32,X32)</f>
        <v>https://transparencia.mpmg.mp.br/download/notas_fiscais/realizacao_de_obras/2024/05/mpmg_nota_fiscal_628-2024_unid_1091_contrato_112_22.pdf</v>
      </c>
      <c r="Z32" s="17">
        <v>628</v>
      </c>
      <c r="AA32" s="5" t="s">
        <v>145</v>
      </c>
    </row>
    <row r="33" spans="2:27">
      <c r="B33" s="45" t="s">
        <v>50</v>
      </c>
      <c r="C33" s="28" t="s">
        <v>58</v>
      </c>
      <c r="D33" s="17">
        <v>1091</v>
      </c>
      <c r="E33" s="30">
        <v>10</v>
      </c>
      <c r="F33" s="29" t="s">
        <v>18</v>
      </c>
      <c r="G33" s="30" t="s">
        <v>19</v>
      </c>
      <c r="H33" s="30" t="s">
        <v>21</v>
      </c>
      <c r="I33" s="30">
        <v>629</v>
      </c>
      <c r="J33" s="27">
        <f>WORKDAY(K33,-2)</f>
        <v>45447</v>
      </c>
      <c r="K33" s="14">
        <v>45449</v>
      </c>
      <c r="L33" s="17" t="s">
        <v>69</v>
      </c>
      <c r="M33" s="18">
        <v>1449.73</v>
      </c>
      <c r="N33" s="22" t="s">
        <v>36</v>
      </c>
      <c r="O33" s="22">
        <f>I33</f>
        <v>629</v>
      </c>
      <c r="P33" s="23" t="s">
        <v>37</v>
      </c>
      <c r="Q33" s="22" t="s">
        <v>38</v>
      </c>
      <c r="R33" s="23" t="str">
        <f>L33</f>
        <v>112_22</v>
      </c>
      <c r="S33" s="22" t="str">
        <f>CONCATENATE(N33,O33,P33,Q33,R33,)</f>
        <v>mpmg_nota_fiscal_629-2024_unid_1091_contrato_112_22</v>
      </c>
      <c r="T33" s="15" t="s">
        <v>99</v>
      </c>
      <c r="U33" s="22" t="s">
        <v>39</v>
      </c>
      <c r="V33" s="15" t="s">
        <v>63</v>
      </c>
      <c r="W33" s="15" t="str">
        <f>T33</f>
        <v>mpmg_nota_fiscal_629-2024_unid_1091_contrato_112_22</v>
      </c>
      <c r="X33" s="15" t="s">
        <v>40</v>
      </c>
      <c r="Y33" s="15" t="str">
        <f>CONCATENATE(U33,V33,W33,X33)</f>
        <v>https://transparencia.mpmg.mp.br/download/notas_fiscais/realizacao_de_obras/2024/05/mpmg_nota_fiscal_629-2024_unid_1091_contrato_112_22.pdf</v>
      </c>
      <c r="Z33" s="17">
        <v>629</v>
      </c>
      <c r="AA33" s="5" t="s">
        <v>146</v>
      </c>
    </row>
    <row r="34" spans="2:27">
      <c r="B34" s="45" t="s">
        <v>50</v>
      </c>
      <c r="C34" s="28" t="s">
        <v>58</v>
      </c>
      <c r="D34" s="17">
        <v>1091</v>
      </c>
      <c r="E34" s="30">
        <v>10</v>
      </c>
      <c r="F34" s="29" t="s">
        <v>18</v>
      </c>
      <c r="G34" s="30" t="s">
        <v>19</v>
      </c>
      <c r="H34" s="30" t="s">
        <v>21</v>
      </c>
      <c r="I34" s="30">
        <v>630</v>
      </c>
      <c r="J34" s="27">
        <f>WORKDAY(K34,-2)</f>
        <v>45447</v>
      </c>
      <c r="K34" s="14">
        <v>45449</v>
      </c>
      <c r="L34" s="17" t="s">
        <v>69</v>
      </c>
      <c r="M34" s="18">
        <v>1759.75</v>
      </c>
      <c r="N34" s="22" t="s">
        <v>36</v>
      </c>
      <c r="O34" s="22">
        <f>I34</f>
        <v>630</v>
      </c>
      <c r="P34" s="23" t="s">
        <v>37</v>
      </c>
      <c r="Q34" s="22" t="s">
        <v>38</v>
      </c>
      <c r="R34" s="23" t="str">
        <f>L34</f>
        <v>112_22</v>
      </c>
      <c r="S34" s="22" t="str">
        <f>CONCATENATE(N34,O34,P34,Q34,R34,)</f>
        <v>mpmg_nota_fiscal_630-2024_unid_1091_contrato_112_22</v>
      </c>
      <c r="T34" s="15" t="s">
        <v>100</v>
      </c>
      <c r="U34" s="22" t="s">
        <v>39</v>
      </c>
      <c r="V34" s="15" t="s">
        <v>63</v>
      </c>
      <c r="W34" s="15" t="str">
        <f>T34</f>
        <v>mpmg_nota_fiscal_630-2024_unid_1091_contrato_112_22</v>
      </c>
      <c r="X34" s="15" t="s">
        <v>40</v>
      </c>
      <c r="Y34" s="15" t="str">
        <f>CONCATENATE(U34,V34,W34,X34)</f>
        <v>https://transparencia.mpmg.mp.br/download/notas_fiscais/realizacao_de_obras/2024/05/mpmg_nota_fiscal_630-2024_unid_1091_contrato_112_22.pdf</v>
      </c>
      <c r="Z34" s="17">
        <v>630</v>
      </c>
      <c r="AA34" s="5" t="s">
        <v>147</v>
      </c>
    </row>
    <row r="35" spans="2:27">
      <c r="B35" s="45" t="s">
        <v>50</v>
      </c>
      <c r="C35" s="28" t="s">
        <v>58</v>
      </c>
      <c r="D35" s="17">
        <v>1091</v>
      </c>
      <c r="E35" s="30">
        <v>10</v>
      </c>
      <c r="F35" s="29" t="s">
        <v>18</v>
      </c>
      <c r="G35" s="30" t="s">
        <v>19</v>
      </c>
      <c r="H35" s="30" t="s">
        <v>21</v>
      </c>
      <c r="I35" s="30">
        <v>631</v>
      </c>
      <c r="J35" s="27">
        <f>WORKDAY(K35,-2)</f>
        <v>45447</v>
      </c>
      <c r="K35" s="14">
        <v>45449</v>
      </c>
      <c r="L35" s="17" t="s">
        <v>69</v>
      </c>
      <c r="M35" s="18">
        <v>935.34</v>
      </c>
      <c r="N35" s="22" t="s">
        <v>36</v>
      </c>
      <c r="O35" s="22">
        <f>I35</f>
        <v>631</v>
      </c>
      <c r="P35" s="23" t="s">
        <v>37</v>
      </c>
      <c r="Q35" s="22" t="s">
        <v>38</v>
      </c>
      <c r="R35" s="23" t="str">
        <f>L35</f>
        <v>112_22</v>
      </c>
      <c r="S35" s="22" t="str">
        <f>CONCATENATE(N35,O35,P35,Q35,R35,)</f>
        <v>mpmg_nota_fiscal_631-2024_unid_1091_contrato_112_22</v>
      </c>
      <c r="T35" s="15" t="s">
        <v>101</v>
      </c>
      <c r="U35" s="22" t="s">
        <v>39</v>
      </c>
      <c r="V35" s="15" t="s">
        <v>63</v>
      </c>
      <c r="W35" s="15" t="str">
        <f>T35</f>
        <v>mpmg_nota_fiscal_631-2024_unid_1091_contrato_112_22</v>
      </c>
      <c r="X35" s="15" t="s">
        <v>40</v>
      </c>
      <c r="Y35" s="15" t="str">
        <f>CONCATENATE(U35,V35,W35,X35)</f>
        <v>https://transparencia.mpmg.mp.br/download/notas_fiscais/realizacao_de_obras/2024/05/mpmg_nota_fiscal_631-2024_unid_1091_contrato_112_22.pdf</v>
      </c>
      <c r="Z35" s="17">
        <v>631</v>
      </c>
      <c r="AA35" s="5" t="s">
        <v>148</v>
      </c>
    </row>
    <row r="36" spans="2:27">
      <c r="B36" s="45" t="s">
        <v>50</v>
      </c>
      <c r="C36" s="28" t="s">
        <v>58</v>
      </c>
      <c r="D36" s="17">
        <v>1091</v>
      </c>
      <c r="E36" s="30">
        <v>10</v>
      </c>
      <c r="F36" s="29" t="s">
        <v>18</v>
      </c>
      <c r="G36" s="30" t="s">
        <v>19</v>
      </c>
      <c r="H36" s="30" t="s">
        <v>21</v>
      </c>
      <c r="I36" s="30">
        <v>632</v>
      </c>
      <c r="J36" s="27">
        <f>WORKDAY(K36,-2)</f>
        <v>45447</v>
      </c>
      <c r="K36" s="14">
        <v>45449</v>
      </c>
      <c r="L36" s="17" t="s">
        <v>69</v>
      </c>
      <c r="M36" s="18">
        <v>1467.04</v>
      </c>
      <c r="N36" s="22" t="s">
        <v>36</v>
      </c>
      <c r="O36" s="22">
        <f>I36</f>
        <v>632</v>
      </c>
      <c r="P36" s="23" t="s">
        <v>37</v>
      </c>
      <c r="Q36" s="22" t="s">
        <v>38</v>
      </c>
      <c r="R36" s="23" t="str">
        <f>L36</f>
        <v>112_22</v>
      </c>
      <c r="S36" s="22" t="str">
        <f>CONCATENATE(N36,O36,P36,Q36,R36,)</f>
        <v>mpmg_nota_fiscal_632-2024_unid_1091_contrato_112_22</v>
      </c>
      <c r="T36" s="15" t="s">
        <v>102</v>
      </c>
      <c r="U36" s="22" t="s">
        <v>39</v>
      </c>
      <c r="V36" s="15" t="s">
        <v>63</v>
      </c>
      <c r="W36" s="15" t="str">
        <f>T36</f>
        <v>mpmg_nota_fiscal_632-2024_unid_1091_contrato_112_22</v>
      </c>
      <c r="X36" s="15" t="s">
        <v>40</v>
      </c>
      <c r="Y36" s="15" t="str">
        <f>CONCATENATE(U36,V36,W36,X36)</f>
        <v>https://transparencia.mpmg.mp.br/download/notas_fiscais/realizacao_de_obras/2024/05/mpmg_nota_fiscal_632-2024_unid_1091_contrato_112_22.pdf</v>
      </c>
      <c r="Z36" s="17">
        <v>632</v>
      </c>
      <c r="AA36" s="5" t="s">
        <v>149</v>
      </c>
    </row>
    <row r="37" spans="2:27">
      <c r="B37" s="45" t="s">
        <v>50</v>
      </c>
      <c r="C37" s="28" t="s">
        <v>58</v>
      </c>
      <c r="D37" s="17">
        <v>1091</v>
      </c>
      <c r="E37" s="30">
        <v>10</v>
      </c>
      <c r="F37" s="29" t="s">
        <v>18</v>
      </c>
      <c r="G37" s="30" t="s">
        <v>19</v>
      </c>
      <c r="H37" s="30" t="s">
        <v>21</v>
      </c>
      <c r="I37" s="30">
        <v>633</v>
      </c>
      <c r="J37" s="27">
        <f>WORKDAY(K37,-2)</f>
        <v>45447</v>
      </c>
      <c r="K37" s="14">
        <v>45449</v>
      </c>
      <c r="L37" s="17" t="s">
        <v>69</v>
      </c>
      <c r="M37" s="18">
        <v>1697.4</v>
      </c>
      <c r="N37" s="22" t="s">
        <v>36</v>
      </c>
      <c r="O37" s="22">
        <f>I37</f>
        <v>633</v>
      </c>
      <c r="P37" s="23" t="s">
        <v>37</v>
      </c>
      <c r="Q37" s="22" t="s">
        <v>38</v>
      </c>
      <c r="R37" s="23" t="str">
        <f>L37</f>
        <v>112_22</v>
      </c>
      <c r="S37" s="22" t="str">
        <f>CONCATENATE(N37,O37,P37,Q37,R37,)</f>
        <v>mpmg_nota_fiscal_633-2024_unid_1091_contrato_112_22</v>
      </c>
      <c r="T37" s="15" t="s">
        <v>103</v>
      </c>
      <c r="U37" s="22" t="s">
        <v>39</v>
      </c>
      <c r="V37" s="15" t="s">
        <v>63</v>
      </c>
      <c r="W37" s="15" t="str">
        <f>T37</f>
        <v>mpmg_nota_fiscal_633-2024_unid_1091_contrato_112_22</v>
      </c>
      <c r="X37" s="15" t="s">
        <v>40</v>
      </c>
      <c r="Y37" s="15" t="str">
        <f>CONCATENATE(U37,V37,W37,X37)</f>
        <v>https://transparencia.mpmg.mp.br/download/notas_fiscais/realizacao_de_obras/2024/05/mpmg_nota_fiscal_633-2024_unid_1091_contrato_112_22.pdf</v>
      </c>
      <c r="Z37" s="17">
        <v>633</v>
      </c>
      <c r="AA37" s="5" t="s">
        <v>150</v>
      </c>
    </row>
    <row r="38" spans="2:27">
      <c r="B38" s="45" t="s">
        <v>50</v>
      </c>
      <c r="C38" s="28" t="s">
        <v>59</v>
      </c>
      <c r="D38" s="17">
        <v>1091</v>
      </c>
      <c r="E38" s="30">
        <v>10</v>
      </c>
      <c r="F38" s="29" t="s">
        <v>18</v>
      </c>
      <c r="G38" s="30" t="s">
        <v>19</v>
      </c>
      <c r="H38" s="30" t="s">
        <v>21</v>
      </c>
      <c r="I38" s="30">
        <v>640</v>
      </c>
      <c r="J38" s="27">
        <f>WORKDAY(K38,-2)</f>
        <v>45448</v>
      </c>
      <c r="K38" s="14">
        <v>45450</v>
      </c>
      <c r="L38" s="17" t="s">
        <v>69</v>
      </c>
      <c r="M38" s="18">
        <v>930.98</v>
      </c>
      <c r="N38" s="22" t="s">
        <v>36</v>
      </c>
      <c r="O38" s="22">
        <f>I38</f>
        <v>640</v>
      </c>
      <c r="P38" s="23" t="s">
        <v>37</v>
      </c>
      <c r="Q38" s="22" t="s">
        <v>38</v>
      </c>
      <c r="R38" s="23" t="str">
        <f>L38</f>
        <v>112_22</v>
      </c>
      <c r="S38" s="22" t="str">
        <f>CONCATENATE(N38,O38,P38,Q38,R38,)</f>
        <v>mpmg_nota_fiscal_640-2024_unid_1091_contrato_112_22</v>
      </c>
      <c r="T38" s="15" t="s">
        <v>104</v>
      </c>
      <c r="U38" s="22" t="s">
        <v>39</v>
      </c>
      <c r="V38" s="15" t="s">
        <v>63</v>
      </c>
      <c r="W38" s="15" t="str">
        <f>T38</f>
        <v>mpmg_nota_fiscal_640-2024_unid_1091_contrato_112_22</v>
      </c>
      <c r="X38" s="15" t="s">
        <v>40</v>
      </c>
      <c r="Y38" s="15" t="str">
        <f>CONCATENATE(U38,V38,W38,X38)</f>
        <v>https://transparencia.mpmg.mp.br/download/notas_fiscais/realizacao_de_obras/2024/05/mpmg_nota_fiscal_640-2024_unid_1091_contrato_112_22.pdf</v>
      </c>
      <c r="Z38" s="17">
        <v>640</v>
      </c>
      <c r="AA38" s="5" t="s">
        <v>151</v>
      </c>
    </row>
    <row r="39" spans="2:27">
      <c r="B39" s="45" t="s">
        <v>50</v>
      </c>
      <c r="C39" s="28" t="s">
        <v>59</v>
      </c>
      <c r="D39" s="17">
        <v>1091</v>
      </c>
      <c r="E39" s="30">
        <v>10</v>
      </c>
      <c r="F39" s="29" t="s">
        <v>18</v>
      </c>
      <c r="G39" s="30" t="s">
        <v>19</v>
      </c>
      <c r="H39" s="30" t="s">
        <v>21</v>
      </c>
      <c r="I39" s="30">
        <v>641</v>
      </c>
      <c r="J39" s="27">
        <f>WORKDAY(K39,-2)</f>
        <v>45448</v>
      </c>
      <c r="K39" s="14">
        <v>45450</v>
      </c>
      <c r="L39" s="17" t="s">
        <v>69</v>
      </c>
      <c r="M39" s="18">
        <v>1101.6099999999999</v>
      </c>
      <c r="N39" s="22" t="s">
        <v>36</v>
      </c>
      <c r="O39" s="22">
        <f>I39</f>
        <v>641</v>
      </c>
      <c r="P39" s="23" t="s">
        <v>37</v>
      </c>
      <c r="Q39" s="22" t="s">
        <v>38</v>
      </c>
      <c r="R39" s="23" t="str">
        <f>L39</f>
        <v>112_22</v>
      </c>
      <c r="S39" s="22" t="str">
        <f>CONCATENATE(N39,O39,P39,Q39,R39,)</f>
        <v>mpmg_nota_fiscal_641-2024_unid_1091_contrato_112_22</v>
      </c>
      <c r="T39" s="15" t="s">
        <v>105</v>
      </c>
      <c r="U39" s="22" t="s">
        <v>39</v>
      </c>
      <c r="V39" s="15" t="s">
        <v>63</v>
      </c>
      <c r="W39" s="15" t="str">
        <f>T39</f>
        <v>mpmg_nota_fiscal_641-2024_unid_1091_contrato_112_22</v>
      </c>
      <c r="X39" s="15" t="s">
        <v>40</v>
      </c>
      <c r="Y39" s="15" t="str">
        <f>CONCATENATE(U39,V39,W39,X39)</f>
        <v>https://transparencia.mpmg.mp.br/download/notas_fiscais/realizacao_de_obras/2024/05/mpmg_nota_fiscal_641-2024_unid_1091_contrato_112_22.pdf</v>
      </c>
      <c r="Z39" s="17">
        <v>641</v>
      </c>
      <c r="AA39" s="5" t="s">
        <v>152</v>
      </c>
    </row>
    <row r="40" spans="2:27">
      <c r="B40" s="45" t="s">
        <v>50</v>
      </c>
      <c r="C40" s="28" t="s">
        <v>59</v>
      </c>
      <c r="D40" s="17">
        <v>1091</v>
      </c>
      <c r="E40" s="30">
        <v>10</v>
      </c>
      <c r="F40" s="29" t="s">
        <v>18</v>
      </c>
      <c r="G40" s="30" t="s">
        <v>19</v>
      </c>
      <c r="H40" s="30" t="s">
        <v>21</v>
      </c>
      <c r="I40" s="30">
        <v>642</v>
      </c>
      <c r="J40" s="27">
        <f>WORKDAY(K40,-2)</f>
        <v>45448</v>
      </c>
      <c r="K40" s="14">
        <v>45450</v>
      </c>
      <c r="L40" s="17" t="s">
        <v>69</v>
      </c>
      <c r="M40" s="46">
        <v>1002.89</v>
      </c>
      <c r="N40" s="22" t="s">
        <v>36</v>
      </c>
      <c r="O40" s="22">
        <f>I40</f>
        <v>642</v>
      </c>
      <c r="P40" s="23" t="s">
        <v>37</v>
      </c>
      <c r="Q40" s="22" t="s">
        <v>38</v>
      </c>
      <c r="R40" s="23" t="str">
        <f>L40</f>
        <v>112_22</v>
      </c>
      <c r="S40" s="22" t="str">
        <f>CONCATENATE(N40,O40,P40,Q40,R40,)</f>
        <v>mpmg_nota_fiscal_642-2024_unid_1091_contrato_112_22</v>
      </c>
      <c r="T40" s="15" t="s">
        <v>106</v>
      </c>
      <c r="U40" s="22" t="s">
        <v>39</v>
      </c>
      <c r="V40" s="15" t="s">
        <v>63</v>
      </c>
      <c r="W40" s="15" t="str">
        <f>T40</f>
        <v>mpmg_nota_fiscal_642-2024_unid_1091_contrato_112_22</v>
      </c>
      <c r="X40" s="15" t="s">
        <v>40</v>
      </c>
      <c r="Y40" s="15" t="str">
        <f>CONCATENATE(U40,V40,W40,X40)</f>
        <v>https://transparencia.mpmg.mp.br/download/notas_fiscais/realizacao_de_obras/2024/05/mpmg_nota_fiscal_642-2024_unid_1091_contrato_112_22.pdf</v>
      </c>
      <c r="Z40" s="17">
        <v>642</v>
      </c>
      <c r="AA40" s="5" t="s">
        <v>153</v>
      </c>
    </row>
    <row r="41" spans="2:27">
      <c r="B41" s="45" t="s">
        <v>50</v>
      </c>
      <c r="C41" s="28" t="s">
        <v>59</v>
      </c>
      <c r="D41" s="17">
        <v>1091</v>
      </c>
      <c r="E41" s="30">
        <v>10</v>
      </c>
      <c r="F41" s="29" t="s">
        <v>18</v>
      </c>
      <c r="G41" s="30" t="s">
        <v>19</v>
      </c>
      <c r="H41" s="30" t="s">
        <v>21</v>
      </c>
      <c r="I41" s="30">
        <v>643</v>
      </c>
      <c r="J41" s="27">
        <f>WORKDAY(K41,-2)</f>
        <v>45448</v>
      </c>
      <c r="K41" s="14">
        <v>45450</v>
      </c>
      <c r="L41" s="17" t="s">
        <v>69</v>
      </c>
      <c r="M41" s="18">
        <v>2469.7600000000002</v>
      </c>
      <c r="N41" s="22" t="s">
        <v>36</v>
      </c>
      <c r="O41" s="22">
        <f>I41</f>
        <v>643</v>
      </c>
      <c r="P41" s="23" t="s">
        <v>37</v>
      </c>
      <c r="Q41" s="22" t="s">
        <v>38</v>
      </c>
      <c r="R41" s="23" t="str">
        <f>L41</f>
        <v>112_22</v>
      </c>
      <c r="S41" s="22" t="str">
        <f>CONCATENATE(N41,O41,P41,Q41,R41,)</f>
        <v>mpmg_nota_fiscal_643-2024_unid_1091_contrato_112_22</v>
      </c>
      <c r="T41" s="15" t="s">
        <v>107</v>
      </c>
      <c r="U41" s="22" t="s">
        <v>39</v>
      </c>
      <c r="V41" s="15" t="s">
        <v>63</v>
      </c>
      <c r="W41" s="15" t="str">
        <f>T41</f>
        <v>mpmg_nota_fiscal_643-2024_unid_1091_contrato_112_22</v>
      </c>
      <c r="X41" s="15" t="s">
        <v>40</v>
      </c>
      <c r="Y41" s="15" t="str">
        <f>CONCATENATE(U41,V41,W41,X41)</f>
        <v>https://transparencia.mpmg.mp.br/download/notas_fiscais/realizacao_de_obras/2024/05/mpmg_nota_fiscal_643-2024_unid_1091_contrato_112_22.pdf</v>
      </c>
      <c r="Z41" s="17">
        <v>643</v>
      </c>
      <c r="AA41" s="5" t="s">
        <v>154</v>
      </c>
    </row>
    <row r="42" spans="2:27">
      <c r="B42" s="45" t="s">
        <v>50</v>
      </c>
      <c r="C42" s="28" t="s">
        <v>59</v>
      </c>
      <c r="D42" s="17">
        <v>1091</v>
      </c>
      <c r="E42" s="30">
        <v>10</v>
      </c>
      <c r="F42" s="29" t="s">
        <v>18</v>
      </c>
      <c r="G42" s="30" t="s">
        <v>19</v>
      </c>
      <c r="H42" s="30" t="s">
        <v>21</v>
      </c>
      <c r="I42" s="30">
        <v>644</v>
      </c>
      <c r="J42" s="27">
        <f>WORKDAY(K42,-2)</f>
        <v>45448</v>
      </c>
      <c r="K42" s="14">
        <v>45450</v>
      </c>
      <c r="L42" s="17" t="s">
        <v>69</v>
      </c>
      <c r="M42" s="18">
        <v>3124.8</v>
      </c>
      <c r="N42" s="22" t="s">
        <v>36</v>
      </c>
      <c r="O42" s="22">
        <f>I42</f>
        <v>644</v>
      </c>
      <c r="P42" s="23" t="s">
        <v>37</v>
      </c>
      <c r="Q42" s="22" t="s">
        <v>38</v>
      </c>
      <c r="R42" s="23" t="str">
        <f>L42</f>
        <v>112_22</v>
      </c>
      <c r="S42" s="22" t="str">
        <f>CONCATENATE(N42,O42,P42,Q42,R42,)</f>
        <v>mpmg_nota_fiscal_644-2024_unid_1091_contrato_112_22</v>
      </c>
      <c r="T42" s="15" t="s">
        <v>108</v>
      </c>
      <c r="U42" s="22" t="s">
        <v>39</v>
      </c>
      <c r="V42" s="15" t="s">
        <v>63</v>
      </c>
      <c r="W42" s="15" t="str">
        <f>T42</f>
        <v>mpmg_nota_fiscal_644-2024_unid_1091_contrato_112_22</v>
      </c>
      <c r="X42" s="15" t="s">
        <v>40</v>
      </c>
      <c r="Y42" s="15" t="str">
        <f>CONCATENATE(U42,V42,W42,X42)</f>
        <v>https://transparencia.mpmg.mp.br/download/notas_fiscais/realizacao_de_obras/2024/05/mpmg_nota_fiscal_644-2024_unid_1091_contrato_112_22.pdf</v>
      </c>
      <c r="Z42" s="17">
        <v>644</v>
      </c>
      <c r="AA42" s="5" t="s">
        <v>155</v>
      </c>
    </row>
    <row r="43" spans="2:27">
      <c r="B43" s="45" t="s">
        <v>50</v>
      </c>
      <c r="C43" s="28" t="s">
        <v>59</v>
      </c>
      <c r="D43" s="17">
        <v>1091</v>
      </c>
      <c r="E43" s="30">
        <v>10</v>
      </c>
      <c r="F43" s="29" t="s">
        <v>18</v>
      </c>
      <c r="G43" s="30" t="s">
        <v>19</v>
      </c>
      <c r="H43" s="30" t="s">
        <v>21</v>
      </c>
      <c r="I43" s="30">
        <v>645</v>
      </c>
      <c r="J43" s="27">
        <f>WORKDAY(K43,-2)</f>
        <v>45448</v>
      </c>
      <c r="K43" s="14">
        <v>45450</v>
      </c>
      <c r="L43" s="17" t="s">
        <v>69</v>
      </c>
      <c r="M43" s="18">
        <v>1129.31</v>
      </c>
      <c r="N43" s="22" t="s">
        <v>36</v>
      </c>
      <c r="O43" s="22">
        <f>I43</f>
        <v>645</v>
      </c>
      <c r="P43" s="23" t="s">
        <v>37</v>
      </c>
      <c r="Q43" s="22" t="s">
        <v>38</v>
      </c>
      <c r="R43" s="23" t="str">
        <f>L43</f>
        <v>112_22</v>
      </c>
      <c r="S43" s="22" t="str">
        <f>CONCATENATE(N43,O43,P43,Q43,R43,)</f>
        <v>mpmg_nota_fiscal_645-2024_unid_1091_contrato_112_22</v>
      </c>
      <c r="T43" s="15" t="s">
        <v>109</v>
      </c>
      <c r="U43" s="22" t="s">
        <v>39</v>
      </c>
      <c r="V43" s="15" t="s">
        <v>63</v>
      </c>
      <c r="W43" s="15" t="str">
        <f>T43</f>
        <v>mpmg_nota_fiscal_645-2024_unid_1091_contrato_112_22</v>
      </c>
      <c r="X43" s="15" t="s">
        <v>40</v>
      </c>
      <c r="Y43" s="15" t="str">
        <f>CONCATENATE(U43,V43,W43,X43)</f>
        <v>https://transparencia.mpmg.mp.br/download/notas_fiscais/realizacao_de_obras/2024/05/mpmg_nota_fiscal_645-2024_unid_1091_contrato_112_22.pdf</v>
      </c>
      <c r="Z43" s="17">
        <v>645</v>
      </c>
      <c r="AA43" s="5" t="s">
        <v>156</v>
      </c>
    </row>
    <row r="44" spans="2:27">
      <c r="B44" s="45" t="s">
        <v>50</v>
      </c>
      <c r="C44" s="28" t="s">
        <v>59</v>
      </c>
      <c r="D44" s="17">
        <v>1091</v>
      </c>
      <c r="E44" s="30">
        <v>10</v>
      </c>
      <c r="F44" s="29" t="s">
        <v>18</v>
      </c>
      <c r="G44" s="30" t="s">
        <v>19</v>
      </c>
      <c r="H44" s="30" t="s">
        <v>21</v>
      </c>
      <c r="I44" s="30">
        <v>646</v>
      </c>
      <c r="J44" s="27">
        <f>WORKDAY(K44,-2)</f>
        <v>45448</v>
      </c>
      <c r="K44" s="14">
        <v>45450</v>
      </c>
      <c r="L44" s="17" t="s">
        <v>69</v>
      </c>
      <c r="M44" s="18">
        <v>1167.42</v>
      </c>
      <c r="N44" s="22" t="s">
        <v>36</v>
      </c>
      <c r="O44" s="22">
        <f>I44</f>
        <v>646</v>
      </c>
      <c r="P44" s="23" t="s">
        <v>37</v>
      </c>
      <c r="Q44" s="22" t="s">
        <v>38</v>
      </c>
      <c r="R44" s="23" t="str">
        <f>L44</f>
        <v>112_22</v>
      </c>
      <c r="S44" s="22" t="str">
        <f>CONCATENATE(N44,O44,P44,Q44,R44,)</f>
        <v>mpmg_nota_fiscal_646-2024_unid_1091_contrato_112_22</v>
      </c>
      <c r="T44" s="15" t="s">
        <v>110</v>
      </c>
      <c r="U44" s="22" t="s">
        <v>39</v>
      </c>
      <c r="V44" s="15" t="s">
        <v>63</v>
      </c>
      <c r="W44" s="15" t="str">
        <f>T44</f>
        <v>mpmg_nota_fiscal_646-2024_unid_1091_contrato_112_22</v>
      </c>
      <c r="X44" s="15" t="s">
        <v>40</v>
      </c>
      <c r="Y44" s="15" t="str">
        <f>CONCATENATE(U44,V44,W44,X44)</f>
        <v>https://transparencia.mpmg.mp.br/download/notas_fiscais/realizacao_de_obras/2024/05/mpmg_nota_fiscal_646-2024_unid_1091_contrato_112_22.pdf</v>
      </c>
      <c r="Z44" s="17">
        <v>646</v>
      </c>
      <c r="AA44" s="5" t="s">
        <v>157</v>
      </c>
    </row>
    <row r="45" spans="2:27">
      <c r="B45" s="45" t="s">
        <v>50</v>
      </c>
      <c r="C45" s="28" t="s">
        <v>59</v>
      </c>
      <c r="D45" s="17">
        <v>1091</v>
      </c>
      <c r="E45" s="30">
        <v>10</v>
      </c>
      <c r="F45" s="29" t="s">
        <v>18</v>
      </c>
      <c r="G45" s="30" t="s">
        <v>19</v>
      </c>
      <c r="H45" s="30" t="s">
        <v>21</v>
      </c>
      <c r="I45" s="30">
        <v>647</v>
      </c>
      <c r="J45" s="27">
        <f>WORKDAY(K45,-2)</f>
        <v>45448</v>
      </c>
      <c r="K45" s="14">
        <v>45450</v>
      </c>
      <c r="L45" s="17" t="s">
        <v>69</v>
      </c>
      <c r="M45" s="18">
        <v>1028.8599999999999</v>
      </c>
      <c r="N45" s="22" t="s">
        <v>36</v>
      </c>
      <c r="O45" s="22">
        <f>I45</f>
        <v>647</v>
      </c>
      <c r="P45" s="23" t="s">
        <v>37</v>
      </c>
      <c r="Q45" s="22" t="s">
        <v>38</v>
      </c>
      <c r="R45" s="23" t="str">
        <f>L45</f>
        <v>112_22</v>
      </c>
      <c r="S45" s="22" t="str">
        <f>CONCATENATE(N45,O45,P45,Q45,R45,)</f>
        <v>mpmg_nota_fiscal_647-2024_unid_1091_contrato_112_22</v>
      </c>
      <c r="T45" s="15" t="s">
        <v>111</v>
      </c>
      <c r="U45" s="22" t="s">
        <v>39</v>
      </c>
      <c r="V45" s="15" t="s">
        <v>63</v>
      </c>
      <c r="W45" s="15" t="str">
        <f>T45</f>
        <v>mpmg_nota_fiscal_647-2024_unid_1091_contrato_112_22</v>
      </c>
      <c r="X45" s="15" t="s">
        <v>40</v>
      </c>
      <c r="Y45" s="15" t="str">
        <f>CONCATENATE(U45,V45,W45,X45)</f>
        <v>https://transparencia.mpmg.mp.br/download/notas_fiscais/realizacao_de_obras/2024/05/mpmg_nota_fiscal_647-2024_unid_1091_contrato_112_22.pdf</v>
      </c>
      <c r="Z45" s="17">
        <v>647</v>
      </c>
      <c r="AA45" s="5" t="s">
        <v>158</v>
      </c>
    </row>
    <row r="46" spans="2:27">
      <c r="B46" s="45" t="s">
        <v>50</v>
      </c>
      <c r="C46" s="28" t="s">
        <v>60</v>
      </c>
      <c r="D46" s="17">
        <v>1091</v>
      </c>
      <c r="E46" s="30">
        <v>10</v>
      </c>
      <c r="F46" s="29" t="s">
        <v>15</v>
      </c>
      <c r="G46" s="30" t="s">
        <v>16</v>
      </c>
      <c r="H46" s="30" t="s">
        <v>17</v>
      </c>
      <c r="I46" s="30">
        <v>43</v>
      </c>
      <c r="J46" s="27">
        <f>WORKDAY(K46,-2)</f>
        <v>45449</v>
      </c>
      <c r="K46" s="14">
        <v>45453</v>
      </c>
      <c r="L46" s="17" t="s">
        <v>70</v>
      </c>
      <c r="M46" s="18">
        <v>114280.68</v>
      </c>
      <c r="N46" s="22" t="s">
        <v>36</v>
      </c>
      <c r="O46" s="22">
        <f>I46</f>
        <v>43</v>
      </c>
      <c r="P46" s="23" t="s">
        <v>37</v>
      </c>
      <c r="Q46" s="22" t="s">
        <v>38</v>
      </c>
      <c r="R46" s="23" t="str">
        <f>L46</f>
        <v>081_22</v>
      </c>
      <c r="S46" s="22" t="str">
        <f>CONCATENATE(N46,O46,P46,Q46,R46,)</f>
        <v>mpmg_nota_fiscal_43-2024_unid_1091_contrato_081_22</v>
      </c>
      <c r="T46" s="15" t="s">
        <v>112</v>
      </c>
      <c r="U46" s="22" t="s">
        <v>39</v>
      </c>
      <c r="V46" s="15" t="s">
        <v>63</v>
      </c>
      <c r="W46" s="15" t="str">
        <f>T46</f>
        <v>mpmg_nota_fiscal_43-2024_unid_1091_contrato_081_22</v>
      </c>
      <c r="X46" s="15" t="s">
        <v>40</v>
      </c>
      <c r="Y46" s="15" t="str">
        <f>CONCATENATE(U46,V46,W46,X46)</f>
        <v>https://transparencia.mpmg.mp.br/download/notas_fiscais/realizacao_de_obras/2024/05/mpmg_nota_fiscal_43-2024_unid_1091_contrato_081_22.pdf</v>
      </c>
      <c r="Z46" s="17">
        <v>43</v>
      </c>
      <c r="AA46" s="5" t="s">
        <v>159</v>
      </c>
    </row>
    <row r="47" spans="2:27">
      <c r="B47" s="45" t="s">
        <v>50</v>
      </c>
      <c r="C47" s="28" t="s">
        <v>62</v>
      </c>
      <c r="D47" s="17">
        <v>1091</v>
      </c>
      <c r="E47" s="30">
        <v>60</v>
      </c>
      <c r="F47" s="29" t="s">
        <v>42</v>
      </c>
      <c r="G47" s="30" t="s">
        <v>44</v>
      </c>
      <c r="H47" s="30" t="s">
        <v>47</v>
      </c>
      <c r="I47" s="30">
        <v>34</v>
      </c>
      <c r="J47" s="27">
        <f>WORKDAY(K47,-2)</f>
        <v>45449</v>
      </c>
      <c r="K47" s="14">
        <v>45453</v>
      </c>
      <c r="L47" s="17" t="s">
        <v>67</v>
      </c>
      <c r="M47" s="18">
        <v>121081.03</v>
      </c>
      <c r="N47" s="22" t="s">
        <v>36</v>
      </c>
      <c r="O47" s="22">
        <f>I47</f>
        <v>34</v>
      </c>
      <c r="P47" s="23" t="s">
        <v>37</v>
      </c>
      <c r="Q47" s="22" t="s">
        <v>38</v>
      </c>
      <c r="R47" s="23" t="str">
        <f>L47</f>
        <v>147163_2023_68</v>
      </c>
      <c r="S47" s="22" t="str">
        <f>CONCATENATE(N47,O47,P47,Q47,R47,)</f>
        <v>mpmg_nota_fiscal_34-2024_unid_1091_contrato_147163_2023_68</v>
      </c>
      <c r="T47" s="15" t="s">
        <v>114</v>
      </c>
      <c r="U47" s="22" t="s">
        <v>39</v>
      </c>
      <c r="V47" s="15" t="s">
        <v>63</v>
      </c>
      <c r="W47" s="15" t="str">
        <f>T47</f>
        <v>mpmg_nota_fiscal_34-2024_unid_1091_contrato_147163_2023_68</v>
      </c>
      <c r="X47" s="15" t="s">
        <v>40</v>
      </c>
      <c r="Y47" s="15" t="str">
        <f>CONCATENATE(U47,V47,W47,X47)</f>
        <v>https://transparencia.mpmg.mp.br/download/notas_fiscais/realizacao_de_obras/2024/05/mpmg_nota_fiscal_34-2024_unid_1091_contrato_147163_2023_68.pdf</v>
      </c>
      <c r="Z47" s="17">
        <v>34</v>
      </c>
      <c r="AA47" s="5" t="s">
        <v>160</v>
      </c>
    </row>
  </sheetData>
  <autoFilter ref="B3:AA3" xr:uid="{00000000-0009-0000-0000-000001000000}">
    <sortState ref="B4:AA47">
      <sortCondition ref="J3"/>
    </sortState>
  </autoFilter>
  <sortState ref="B3:AA36">
    <sortCondition ref="J4:J20"/>
  </sortState>
  <conditionalFormatting sqref="C4:C26">
    <cfRule type="duplicateValues" dxfId="3" priority="4"/>
  </conditionalFormatting>
  <conditionalFormatting sqref="C27:C36">
    <cfRule type="duplicateValues" dxfId="2" priority="3"/>
  </conditionalFormatting>
  <conditionalFormatting sqref="C37:C44">
    <cfRule type="duplicateValues" dxfId="1" priority="2"/>
  </conditionalFormatting>
  <conditionalFormatting sqref="C45:C47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71abf1da-508f-40e7-a16d-9cafa349f8c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Obras-Maio</vt:lpstr>
      <vt:lpstr>Planilha2</vt:lpstr>
      <vt:lpstr>'Obras-Maio'!Area_de_impressao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Marina Sima Pesso Goncalves</cp:lastModifiedBy>
  <cp:revision/>
  <dcterms:created xsi:type="dcterms:W3CDTF">2023-05-26T21:28:41Z</dcterms:created>
  <dcterms:modified xsi:type="dcterms:W3CDTF">2024-06-20T14:57:44Z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