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2510" windowHeight="6765"/>
  </bookViews>
  <sheets>
    <sheet name="Obras-Setembro" sheetId="1" r:id="rId1"/>
    <sheet name="Planilha2" sheetId="4" state="hidden" r:id="rId2"/>
  </sheets>
  <definedNames>
    <definedName name="_xlnm._FilterDatabase" localSheetId="0" hidden="1">'Obras-Setembro'!$A$3:$K$3</definedName>
    <definedName name="_xlnm._FilterDatabase" localSheetId="1" hidden="1">Planilha2!$A$3:$Y$20</definedName>
    <definedName name="_xlnm.Print_Area" localSheetId="0">'Obras-Setembro'!$A$1:$L$23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9" i="1"/>
  <c r="G14" i="1"/>
  <c r="G15" i="1"/>
  <c r="G20" i="1"/>
  <c r="G5" i="1"/>
  <c r="G11" i="1"/>
  <c r="G12" i="1"/>
  <c r="G13" i="1"/>
  <c r="G17" i="1"/>
  <c r="G18" i="1"/>
  <c r="G19" i="1"/>
  <c r="G4" i="1"/>
  <c r="G8" i="1"/>
  <c r="G10" i="1"/>
  <c r="G16" i="1"/>
  <c r="U5" i="4"/>
  <c r="W5" i="4" s="1"/>
  <c r="M5" i="4"/>
  <c r="X5" i="4" s="1"/>
  <c r="P5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4" i="4"/>
  <c r="Q5" i="4" l="1"/>
  <c r="M6" i="4" l="1"/>
  <c r="X6" i="4" s="1"/>
  <c r="P6" i="4"/>
  <c r="M7" i="4"/>
  <c r="X7" i="4" s="1"/>
  <c r="P7" i="4"/>
  <c r="M8" i="4"/>
  <c r="X8" i="4" s="1"/>
  <c r="P8" i="4"/>
  <c r="M9" i="4"/>
  <c r="X9" i="4" s="1"/>
  <c r="P9" i="4"/>
  <c r="M10" i="4"/>
  <c r="X10" i="4" s="1"/>
  <c r="P10" i="4"/>
  <c r="M11" i="4"/>
  <c r="X11" i="4" s="1"/>
  <c r="P11" i="4"/>
  <c r="M12" i="4"/>
  <c r="X12" i="4" s="1"/>
  <c r="P12" i="4"/>
  <c r="M13" i="4"/>
  <c r="X13" i="4" s="1"/>
  <c r="P13" i="4"/>
  <c r="M18" i="4"/>
  <c r="X18" i="4" s="1"/>
  <c r="P18" i="4"/>
  <c r="M17" i="4"/>
  <c r="X17" i="4" s="1"/>
  <c r="P17" i="4"/>
  <c r="M14" i="4"/>
  <c r="X14" i="4" s="1"/>
  <c r="P14" i="4"/>
  <c r="M15" i="4"/>
  <c r="X15" i="4" s="1"/>
  <c r="P15" i="4"/>
  <c r="M16" i="4"/>
  <c r="X16" i="4" s="1"/>
  <c r="P16" i="4"/>
  <c r="M19" i="4"/>
  <c r="X19" i="4" s="1"/>
  <c r="P19" i="4"/>
  <c r="M20" i="4"/>
  <c r="X20" i="4" s="1"/>
  <c r="P20" i="4"/>
  <c r="P4" i="4"/>
  <c r="M4" i="4"/>
  <c r="X4" i="4" s="1"/>
  <c r="Q17" i="4" l="1"/>
  <c r="U17" i="4" s="1"/>
  <c r="W17" i="4" s="1"/>
  <c r="Q14" i="4"/>
  <c r="U14" i="4" s="1"/>
  <c r="W14" i="4" s="1"/>
  <c r="Q4" i="4"/>
  <c r="U4" i="4" s="1"/>
  <c r="W4" i="4" s="1"/>
  <c r="Q16" i="4"/>
  <c r="U16" i="4" s="1"/>
  <c r="W16" i="4" s="1"/>
  <c r="Q12" i="4"/>
  <c r="U12" i="4" s="1"/>
  <c r="W12" i="4" s="1"/>
  <c r="Q7" i="4"/>
  <c r="U7" i="4" s="1"/>
  <c r="W7" i="4" s="1"/>
  <c r="Q10" i="4"/>
  <c r="U10" i="4" s="1"/>
  <c r="W10" i="4" s="1"/>
  <c r="Q15" i="4"/>
  <c r="U15" i="4" s="1"/>
  <c r="W15" i="4" s="1"/>
  <c r="Q18" i="4"/>
  <c r="U18" i="4" s="1"/>
  <c r="W18" i="4" s="1"/>
  <c r="Q9" i="4"/>
  <c r="U9" i="4" s="1"/>
  <c r="W9" i="4" s="1"/>
  <c r="Q6" i="4"/>
  <c r="U6" i="4" s="1"/>
  <c r="W6" i="4" s="1"/>
  <c r="Q19" i="4"/>
  <c r="U19" i="4" s="1"/>
  <c r="W19" i="4" s="1"/>
  <c r="Q13" i="4"/>
  <c r="U13" i="4" s="1"/>
  <c r="W13" i="4" s="1"/>
  <c r="Q8" i="4"/>
  <c r="U8" i="4" s="1"/>
  <c r="W8" i="4" s="1"/>
  <c r="Q20" i="4"/>
  <c r="U20" i="4" s="1"/>
  <c r="W20" i="4" s="1"/>
  <c r="Q11" i="4"/>
  <c r="U11" i="4" s="1"/>
  <c r="W11" i="4" s="1"/>
</calcChain>
</file>

<file path=xl/sharedStrings.xml><?xml version="1.0" encoding="utf-8"?>
<sst xmlns="http://schemas.openxmlformats.org/spreadsheetml/2006/main" count="351" uniqueCount="90">
  <si>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</si>
  <si>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</si>
  <si>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</si>
  <si>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</si>
  <si>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</si>
  <si>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</si>
  <si>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</si>
  <si>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</si>
  <si>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</si>
  <si>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</si>
  <si>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SEM JUSTIFICATIVA</t>
  </si>
  <si>
    <t>Fonte da Informação:</t>
  </si>
  <si>
    <t>Sistema Integrado de Administração Financeira - Estado de Minas Gerais -  Superintendência de Finanças do MP</t>
  </si>
  <si>
    <t>Data da última atualização:</t>
  </si>
  <si>
    <t>Empresa / Nome</t>
  </si>
  <si>
    <t>Nota Fiscal / RPA</t>
  </si>
  <si>
    <t>Prog. Pgto.</t>
  </si>
  <si>
    <t>CT / SIAD</t>
  </si>
  <si>
    <t>NF</t>
  </si>
  <si>
    <t>https://transparencia.mpmg.mp.br/download/</t>
  </si>
  <si>
    <t>.pdf</t>
  </si>
  <si>
    <t>Objeto</t>
  </si>
  <si>
    <t>mpmg_nota_fiscal_</t>
  </si>
  <si>
    <t>Renomear nota fiscal</t>
  </si>
  <si>
    <t>-</t>
  </si>
  <si>
    <t>Data Exigibilidade</t>
  </si>
  <si>
    <t>Dados Hiperlink</t>
  </si>
  <si>
    <t>Contrato ou PC</t>
  </si>
  <si>
    <t>2023_unid_1091_contrato_</t>
  </si>
  <si>
    <t>ENDEAL ENGENHARIA E CONSTRUCOES LTDA</t>
  </si>
  <si>
    <t>CONCRETEASY ENGENHARIA EIRELI</t>
  </si>
  <si>
    <t>03.430.585/0001-78</t>
  </si>
  <si>
    <t>27.022.552/0001-57</t>
  </si>
  <si>
    <t>27.022.552/0001-63</t>
  </si>
  <si>
    <t>18.354.443/0001-46</t>
  </si>
  <si>
    <t>EDIFICACAO SEDE PROPRIA</t>
  </si>
  <si>
    <t>RETOMADA CONSTRUCAO SEDE PROPRIA</t>
  </si>
  <si>
    <t xml:space="preserve">203-20 </t>
  </si>
  <si>
    <t xml:space="preserve">112-22 </t>
  </si>
  <si>
    <t xml:space="preserve">050-22 </t>
  </si>
  <si>
    <t xml:space="preserve">CONTROLE ENGENHARIA EIRELI </t>
  </si>
  <si>
    <t>SERVICOS MANUTENCAO PREVENTIVA E CORRETIVA DE COBERTURAS</t>
  </si>
  <si>
    <t>Ordem Cronológica de Pagamentos de Realização de Obras 2023</t>
  </si>
  <si>
    <t>SETEMBRO</t>
  </si>
  <si>
    <t>SEI</t>
  </si>
  <si>
    <t>19.16.2305.0116307/2023-28</t>
  </si>
  <si>
    <t>19.16.2304.0117213/2023-25</t>
  </si>
  <si>
    <t>19.16.2305.0122420/2023-71</t>
  </si>
  <si>
    <t>19.16.2480.0125260/2023-15</t>
  </si>
  <si>
    <t>19.16.2480.0125987/2023-77</t>
  </si>
  <si>
    <t>PROJAN ENGENHARIA LTDA - EPP</t>
  </si>
  <si>
    <t>22.638.898/0001-60</t>
  </si>
  <si>
    <t>INSTALACAO DE LINHA DE VIDA E PONTOS DE ANCORAGEM</t>
  </si>
  <si>
    <t xml:space="preserve">164-19 </t>
  </si>
  <si>
    <t xml:space="preserve">mpmg_nota_fiscal_12-2023_unid_1091_contrato_050-22 </t>
  </si>
  <si>
    <t xml:space="preserve">mpmg_nota_fiscal_58-2023_unid_1091_contrato_164-19 </t>
  </si>
  <si>
    <t xml:space="preserve">mpmg_nota_fiscal_59-2023_unid_1091_contrato_164-19 </t>
  </si>
  <si>
    <t xml:space="preserve">mpmg_nota_fiscal_1129-2023_unid_1091_contrato_203-20 </t>
  </si>
  <si>
    <t xml:space="preserve">mpmg_nota_fiscal_407-2023_unid_1091_contrato_112-22 </t>
  </si>
  <si>
    <t xml:space="preserve">mpmg_nota_fiscal_408-2023_unid_1091_contrato_112-22 </t>
  </si>
  <si>
    <t xml:space="preserve">mpmg_nota_fiscal_409-2023_unid_1091_contrato_112-22 </t>
  </si>
  <si>
    <t xml:space="preserve">mpmg_nota_fiscal_410-2023_unid_1091_contrato_112-22 </t>
  </si>
  <si>
    <t xml:space="preserve">mpmg_nota_fiscal_411-2023_unid_1091_contrato_112-22 </t>
  </si>
  <si>
    <t xml:space="preserve">mpmg_nota_fiscal_412-2023_unid_1091_contrato_112-22 </t>
  </si>
  <si>
    <t xml:space="preserve">mpmg_nota_fiscal_413-2023_unid_1091_contrato_112-22 </t>
  </si>
  <si>
    <t xml:space="preserve">mpmg_nota_fiscal_414-2023_unid_1091_contrato_112-22 </t>
  </si>
  <si>
    <t xml:space="preserve">mpmg_nota_fiscal_415-2023_unid_1091_contrato_112-22 </t>
  </si>
  <si>
    <t xml:space="preserve">mpmg_nota_fiscal_416-2023_unid_1091_contrato_112-22 </t>
  </si>
  <si>
    <t xml:space="preserve">mpmg_nota_fiscal_417-2023_unid_1091_contrato_112-22 </t>
  </si>
  <si>
    <t xml:space="preserve">mpmg_nota_fiscal_418-2023_unid_1091_contrato_112-22 </t>
  </si>
  <si>
    <t>164-19</t>
  </si>
  <si>
    <t>mpmg_nota_fiscal_56-2023_unid_1091_contrato_164-19</t>
  </si>
  <si>
    <t>notas_fiscais/realizacao_de_obras/2023/09/</t>
  </si>
  <si>
    <t>https://transparencia.mpmg.mp.br/download/notas_fiscais/realizacao_de_obras/2023/09/mpmg_nota_fiscal_56-2023_unid_1091_contrato_164-19.pdf</t>
  </si>
  <si>
    <t>https://transparencia.mpmg.mp.br/download/notas_fiscais/realizacao_de_obras/2023/09/mpmg_nota_fiscal_12-2023_unid_1091_contrato_050-22.pdf</t>
  </si>
  <si>
    <t>https://transparencia.mpmg.mp.br/download/notas_fiscais/realizacao_de_obras/2023/09/mpmg_nota_fiscal_58-2023_unid_1091_contrato_164-19.pdf</t>
  </si>
  <si>
    <t>https://transparencia.mpmg.mp.br/download/notas_fiscais/realizacao_de_obras/2023/09/mpmg_nota_fiscal_59-2023_unid_1091_contrato_164-19.pdf</t>
  </si>
  <si>
    <t>https://transparencia.mpmg.mp.br/download/notas_fiscais/realizacao_de_obras/2023/09/mpmg_nota_fiscal_1129-2023_unid_1091_contrato_203-20.pdf</t>
  </si>
  <si>
    <t>https://transparencia.mpmg.mp.br/download/notas_fiscais/realizacao_de_obras/2023/09/mpmg_nota_fiscal_407-2023_unid_1091_contrato_112-22.pdf</t>
  </si>
  <si>
    <t>https://transparencia.mpmg.mp.br/download/notas_fiscais/realizacao_de_obras/2023/09/mpmg_nota_fiscal_408-2023_unid_1091_contrato_112-22.pdf</t>
  </si>
  <si>
    <t>https://transparencia.mpmg.mp.br/download/notas_fiscais/realizacao_de_obras/2023/09/mpmg_nota_fiscal_409-2023_unid_1091_contrato_112-22.pdf</t>
  </si>
  <si>
    <t>https://transparencia.mpmg.mp.br/download/notas_fiscais/realizacao_de_obras/2023/09/mpmg_nota_fiscal_410-2023_unid_1091_contrato_112-22.pdf</t>
  </si>
  <si>
    <t>https://transparencia.mpmg.mp.br/download/notas_fiscais/realizacao_de_obras/2023/09/mpmg_nota_fiscal_411-2023_unid_1091_contrato_112-22.pdf</t>
  </si>
  <si>
    <t>https://transparencia.mpmg.mp.br/download/notas_fiscais/realizacao_de_obras/2023/09/mpmg_nota_fiscal_412-2023_unid_1091_contrato_112-22.pdf</t>
  </si>
  <si>
    <t>https://transparencia.mpmg.mp.br/download/notas_fiscais/realizacao_de_obras/2023/09/mpmg_nota_fiscal_413-2023_unid_1091_contrato_112-22.pdf</t>
  </si>
  <si>
    <t>https://transparencia.mpmg.mp.br/download/notas_fiscais/realizacao_de_obras/2023/09/mpmg_nota_fiscal_414-2023_unid_1091_contrato_112-22.pdf</t>
  </si>
  <si>
    <t>https://transparencia.mpmg.mp.br/download/notas_fiscais/realizacao_de_obras/2023/09/mpmg_nota_fiscal_415-2023_unid_1091_contrato_112-22.pdf</t>
  </si>
  <si>
    <t>https://transparencia.mpmg.mp.br/download/notas_fiscais/realizacao_de_obras/2023/09/mpmg_nota_fiscal_416-2023_unid_1091_contrato_112-22.pdf</t>
  </si>
  <si>
    <t>https://transparencia.mpmg.mp.br/download/notas_fiscais/realizacao_de_obras/2023/09/mpmg_nota_fiscal_417-2023_unid_1091_contrato_112-22.pdf</t>
  </si>
  <si>
    <t>https://transparencia.mpmg.mp.br/download/notas_fiscais/realizacao_de_obras/2023/09/mpmg_nota_fiscal_418-2023_unid_1091_contrato_112-22.pdf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</si>
</sst>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12529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Times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9" fillId="0" borderId="12" xfId="0" applyFont="1" applyFill="1" applyBorder="1" applyAlignment="1">
      <alignment horizontal="center" vertical="center"/>
    </xf>
    <xf numFmtId="0" fontId="10" fillId="0" borderId="6" xfId="0" applyFont="1" applyFill="1" applyBorder="1"/>
    <xf numFmtId="0" fontId="0" fillId="0" borderId="0" xfId="0" applyFill="1"/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/>
    <xf numFmtId="0" fontId="8" fillId="0" borderId="6" xfId="0" applyFont="1" applyFill="1" applyBorder="1"/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/>
    </xf>
    <xf numFmtId="0" fontId="5" fillId="0" borderId="6" xfId="2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14" fontId="7" fillId="3" borderId="2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44" fontId="1" fillId="0" borderId="6" xfId="3" applyFont="1" applyBorder="1" applyAlignment="1">
      <alignment horizontal="center" vertical="center"/>
    </xf>
  </cellXfs>
  <cellStyles count="4">
    <cellStyle name="Hiperlink" xfId="2" builtinId="8"/>
    <cellStyle name="Hyperlink" xfId="1"/>
    <cellStyle name="Moeda" xfId="3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tabSelected="1" workbookViewId="0">
      <selection sqref="A1:L23"/>
    </sheetView>
  </sheetViews>
  <sheetFormatPr defaultRowHeight="15" x14ac:dyDescent="0.25"/>
  <cols>
    <col min="1" max="1" width="9.140625" style="1"/>
    <col min="2" max="2" width="13.85546875" style="1" customWidth="1"/>
    <col min="3" max="3" width="18.28515625" style="1" customWidth="1"/>
    <col min="4" max="4" width="49.5703125" style="1" bestFit="1" customWidth="1"/>
    <col min="5" max="5" width="19.85546875" style="1" customWidth="1"/>
    <col min="6" max="6" width="79" style="1" customWidth="1"/>
    <col min="7" max="7" width="21.28515625" style="1" customWidth="1"/>
    <col min="8" max="8" width="22.42578125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22.5" customHeight="1" x14ac:dyDescent="0.25">
      <c r="B1" s="31" t="s">
        <v>42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25.5" customHeight="1" x14ac:dyDescent="0.25"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2:11" ht="30.75" customHeight="1" x14ac:dyDescent="0.25">
      <c r="B3" s="19" t="s">
        <v>0</v>
      </c>
      <c r="C3" s="19" t="s">
        <v>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19" t="s">
        <v>8</v>
      </c>
      <c r="K3" s="39" t="s">
        <v>9</v>
      </c>
    </row>
    <row r="4" spans="2:11" ht="25.5" customHeight="1" x14ac:dyDescent="0.25">
      <c r="B4" s="20" t="s">
        <v>43</v>
      </c>
      <c r="C4" s="38">
        <v>1</v>
      </c>
      <c r="D4" s="41" t="s">
        <v>40</v>
      </c>
      <c r="E4" s="42" t="s">
        <v>34</v>
      </c>
      <c r="F4" s="42" t="s">
        <v>36</v>
      </c>
      <c r="G4" s="21">
        <f>HYPERLINK(Planilha2!Y4,Planilha2!X4)</f>
        <v>12</v>
      </c>
      <c r="H4" s="43">
        <v>45182</v>
      </c>
      <c r="I4" s="43">
        <v>45184</v>
      </c>
      <c r="J4" s="40" t="s">
        <v>10</v>
      </c>
      <c r="K4" s="44">
        <v>300858.2</v>
      </c>
    </row>
    <row r="5" spans="2:11" ht="25.5" customHeight="1" x14ac:dyDescent="0.25">
      <c r="B5" s="20" t="s">
        <v>43</v>
      </c>
      <c r="C5" s="38">
        <v>2</v>
      </c>
      <c r="D5" s="41" t="s">
        <v>50</v>
      </c>
      <c r="E5" s="42" t="s">
        <v>51</v>
      </c>
      <c r="F5" s="42" t="s">
        <v>52</v>
      </c>
      <c r="G5" s="21">
        <f>HYPERLINK(Planilha2!Y5,Planilha2!X5)</f>
        <v>56</v>
      </c>
      <c r="H5" s="43">
        <v>45184</v>
      </c>
      <c r="I5" s="43">
        <v>45188</v>
      </c>
      <c r="J5" s="40" t="s">
        <v>10</v>
      </c>
      <c r="K5" s="44">
        <v>42727.44</v>
      </c>
    </row>
    <row r="6" spans="2:11" ht="25.5" customHeight="1" x14ac:dyDescent="0.25">
      <c r="B6" s="20" t="s">
        <v>43</v>
      </c>
      <c r="C6" s="38">
        <v>3</v>
      </c>
      <c r="D6" s="41" t="s">
        <v>50</v>
      </c>
      <c r="E6" s="42" t="s">
        <v>51</v>
      </c>
      <c r="F6" s="42" t="s">
        <v>52</v>
      </c>
      <c r="G6" s="21">
        <f>HYPERLINK(Planilha2!Y6,Planilha2!X6)</f>
        <v>58</v>
      </c>
      <c r="H6" s="43">
        <v>45184</v>
      </c>
      <c r="I6" s="43">
        <v>45188</v>
      </c>
      <c r="J6" s="40" t="s">
        <v>10</v>
      </c>
      <c r="K6" s="44">
        <v>31744.65</v>
      </c>
    </row>
    <row r="7" spans="2:11" ht="25.5" customHeight="1" x14ac:dyDescent="0.25">
      <c r="B7" s="20" t="s">
        <v>43</v>
      </c>
      <c r="C7" s="38">
        <v>4</v>
      </c>
      <c r="D7" s="41" t="s">
        <v>50</v>
      </c>
      <c r="E7" s="42" t="s">
        <v>51</v>
      </c>
      <c r="F7" s="42" t="s">
        <v>52</v>
      </c>
      <c r="G7" s="21">
        <f>HYPERLINK(Planilha2!Y7,Planilha2!X7)</f>
        <v>59</v>
      </c>
      <c r="H7" s="43">
        <v>45184</v>
      </c>
      <c r="I7" s="43">
        <v>45188</v>
      </c>
      <c r="J7" s="40" t="s">
        <v>10</v>
      </c>
      <c r="K7" s="44">
        <v>33030.339999999997</v>
      </c>
    </row>
    <row r="8" spans="2:11" ht="25.5" customHeight="1" x14ac:dyDescent="0.25">
      <c r="B8" s="20" t="s">
        <v>43</v>
      </c>
      <c r="C8" s="38">
        <v>5</v>
      </c>
      <c r="D8" s="41" t="s">
        <v>29</v>
      </c>
      <c r="E8" s="42" t="s">
        <v>31</v>
      </c>
      <c r="F8" s="42" t="s">
        <v>35</v>
      </c>
      <c r="G8" s="21">
        <f>HYPERLINK(Planilha2!Y8,Planilha2!X8)</f>
        <v>1129</v>
      </c>
      <c r="H8" s="43">
        <v>45197</v>
      </c>
      <c r="I8" s="43">
        <v>45201</v>
      </c>
      <c r="J8" s="40" t="s">
        <v>10</v>
      </c>
      <c r="K8" s="44">
        <v>424688.71</v>
      </c>
    </row>
    <row r="9" spans="2:11" ht="25.5" customHeight="1" x14ac:dyDescent="0.25">
      <c r="B9" s="20" t="s">
        <v>43</v>
      </c>
      <c r="C9" s="38">
        <v>6</v>
      </c>
      <c r="D9" s="41" t="s">
        <v>30</v>
      </c>
      <c r="E9" s="42" t="s">
        <v>33</v>
      </c>
      <c r="F9" s="42" t="s">
        <v>41</v>
      </c>
      <c r="G9" s="21">
        <f>HYPERLINK(Planilha2!Y9,Planilha2!X9)</f>
        <v>407</v>
      </c>
      <c r="H9" s="43">
        <v>45202</v>
      </c>
      <c r="I9" s="43">
        <v>45204</v>
      </c>
      <c r="J9" s="40" t="s">
        <v>10</v>
      </c>
      <c r="K9" s="44">
        <v>1534.8</v>
      </c>
    </row>
    <row r="10" spans="2:11" ht="25.5" customHeight="1" x14ac:dyDescent="0.25">
      <c r="B10" s="20" t="s">
        <v>43</v>
      </c>
      <c r="C10" s="38">
        <v>7</v>
      </c>
      <c r="D10" s="41" t="s">
        <v>30</v>
      </c>
      <c r="E10" s="42" t="s">
        <v>33</v>
      </c>
      <c r="F10" s="42" t="s">
        <v>41</v>
      </c>
      <c r="G10" s="21">
        <f>HYPERLINK(Planilha2!Y10,Planilha2!X10)</f>
        <v>408</v>
      </c>
      <c r="H10" s="43">
        <v>45202</v>
      </c>
      <c r="I10" s="43">
        <v>45204</v>
      </c>
      <c r="J10" s="40" t="s">
        <v>10</v>
      </c>
      <c r="K10" s="44">
        <v>2682.2</v>
      </c>
    </row>
    <row r="11" spans="2:11" ht="25.5" customHeight="1" x14ac:dyDescent="0.25">
      <c r="B11" s="20" t="s">
        <v>43</v>
      </c>
      <c r="C11" s="38">
        <v>8</v>
      </c>
      <c r="D11" s="41" t="s">
        <v>30</v>
      </c>
      <c r="E11" s="42" t="s">
        <v>33</v>
      </c>
      <c r="F11" s="42" t="s">
        <v>41</v>
      </c>
      <c r="G11" s="21">
        <f>HYPERLINK(Planilha2!Y11,Planilha2!X11)</f>
        <v>409</v>
      </c>
      <c r="H11" s="43">
        <v>45202</v>
      </c>
      <c r="I11" s="43">
        <v>45204</v>
      </c>
      <c r="J11" s="40" t="s">
        <v>10</v>
      </c>
      <c r="K11" s="44">
        <v>465.36</v>
      </c>
    </row>
    <row r="12" spans="2:11" ht="25.5" customHeight="1" x14ac:dyDescent="0.25">
      <c r="B12" s="20" t="s">
        <v>43</v>
      </c>
      <c r="C12" s="38">
        <v>9</v>
      </c>
      <c r="D12" s="41" t="s">
        <v>30</v>
      </c>
      <c r="E12" s="42" t="s">
        <v>33</v>
      </c>
      <c r="F12" s="42" t="s">
        <v>41</v>
      </c>
      <c r="G12" s="21">
        <f>HYPERLINK(Planilha2!Y12,Planilha2!X12)</f>
        <v>410</v>
      </c>
      <c r="H12" s="43">
        <v>45202</v>
      </c>
      <c r="I12" s="43">
        <v>45204</v>
      </c>
      <c r="J12" s="40" t="s">
        <v>10</v>
      </c>
      <c r="K12" s="44">
        <v>423.71</v>
      </c>
    </row>
    <row r="13" spans="2:11" ht="25.5" customHeight="1" x14ac:dyDescent="0.25">
      <c r="B13" s="20" t="s">
        <v>43</v>
      </c>
      <c r="C13" s="38">
        <v>10</v>
      </c>
      <c r="D13" s="41" t="s">
        <v>30</v>
      </c>
      <c r="E13" s="42" t="s">
        <v>33</v>
      </c>
      <c r="F13" s="42" t="s">
        <v>41</v>
      </c>
      <c r="G13" s="21">
        <f>HYPERLINK(Planilha2!Y13,Planilha2!X13)</f>
        <v>411</v>
      </c>
      <c r="H13" s="43">
        <v>45202</v>
      </c>
      <c r="I13" s="43">
        <v>45204</v>
      </c>
      <c r="J13" s="40" t="s">
        <v>10</v>
      </c>
      <c r="K13" s="44">
        <v>1973.17</v>
      </c>
    </row>
    <row r="14" spans="2:11" ht="25.5" customHeight="1" x14ac:dyDescent="0.25">
      <c r="B14" s="20" t="s">
        <v>43</v>
      </c>
      <c r="C14" s="38">
        <v>11</v>
      </c>
      <c r="D14" s="41" t="s">
        <v>30</v>
      </c>
      <c r="E14" s="42" t="s">
        <v>33</v>
      </c>
      <c r="F14" s="42" t="s">
        <v>41</v>
      </c>
      <c r="G14" s="21">
        <f>HYPERLINK(Planilha2!Y14,Planilha2!X14)</f>
        <v>412</v>
      </c>
      <c r="H14" s="43">
        <v>45202</v>
      </c>
      <c r="I14" s="43">
        <v>45204</v>
      </c>
      <c r="J14" s="40" t="s">
        <v>10</v>
      </c>
      <c r="K14" s="44">
        <v>2902.66</v>
      </c>
    </row>
    <row r="15" spans="2:11" ht="25.5" customHeight="1" x14ac:dyDescent="0.25">
      <c r="B15" s="20" t="s">
        <v>43</v>
      </c>
      <c r="C15" s="38">
        <v>12</v>
      </c>
      <c r="D15" s="41" t="s">
        <v>30</v>
      </c>
      <c r="E15" s="42" t="s">
        <v>33</v>
      </c>
      <c r="F15" s="42" t="s">
        <v>41</v>
      </c>
      <c r="G15" s="21">
        <f>HYPERLINK(Planilha2!Y15,Planilha2!X15)</f>
        <v>413</v>
      </c>
      <c r="H15" s="43">
        <v>45202</v>
      </c>
      <c r="I15" s="43">
        <v>45204</v>
      </c>
      <c r="J15" s="40" t="s">
        <v>10</v>
      </c>
      <c r="K15" s="44">
        <v>482.03</v>
      </c>
    </row>
    <row r="16" spans="2:11" ht="25.5" customHeight="1" x14ac:dyDescent="0.25">
      <c r="B16" s="20" t="s">
        <v>43</v>
      </c>
      <c r="C16" s="38">
        <v>13</v>
      </c>
      <c r="D16" s="41" t="s">
        <v>30</v>
      </c>
      <c r="E16" s="42" t="s">
        <v>33</v>
      </c>
      <c r="F16" s="42" t="s">
        <v>41</v>
      </c>
      <c r="G16" s="21">
        <f>HYPERLINK(Planilha2!Y16,Planilha2!X16)</f>
        <v>414</v>
      </c>
      <c r="H16" s="43">
        <v>45202</v>
      </c>
      <c r="I16" s="43">
        <v>45204</v>
      </c>
      <c r="J16" s="40" t="s">
        <v>10</v>
      </c>
      <c r="K16" s="44">
        <v>1844.74</v>
      </c>
    </row>
    <row r="17" spans="2:11" ht="25.5" customHeight="1" x14ac:dyDescent="0.25">
      <c r="B17" s="20" t="s">
        <v>43</v>
      </c>
      <c r="C17" s="38">
        <v>14</v>
      </c>
      <c r="D17" s="41" t="s">
        <v>30</v>
      </c>
      <c r="E17" s="42" t="s">
        <v>33</v>
      </c>
      <c r="F17" s="42" t="s">
        <v>41</v>
      </c>
      <c r="G17" s="21">
        <f>HYPERLINK(Planilha2!Y17,Planilha2!X17)</f>
        <v>415</v>
      </c>
      <c r="H17" s="43">
        <v>45202</v>
      </c>
      <c r="I17" s="43">
        <v>45204</v>
      </c>
      <c r="J17" s="40" t="s">
        <v>10</v>
      </c>
      <c r="K17" s="44">
        <v>4604.82</v>
      </c>
    </row>
    <row r="18" spans="2:11" ht="25.5" customHeight="1" x14ac:dyDescent="0.25">
      <c r="B18" s="20" t="s">
        <v>43</v>
      </c>
      <c r="C18" s="38">
        <v>15</v>
      </c>
      <c r="D18" s="41" t="s">
        <v>30</v>
      </c>
      <c r="E18" s="42" t="s">
        <v>33</v>
      </c>
      <c r="F18" s="42" t="s">
        <v>41</v>
      </c>
      <c r="G18" s="21">
        <f>HYPERLINK(Planilha2!Y18,Planilha2!X18)</f>
        <v>416</v>
      </c>
      <c r="H18" s="43">
        <v>45202</v>
      </c>
      <c r="I18" s="43">
        <v>45204</v>
      </c>
      <c r="J18" s="40" t="s">
        <v>10</v>
      </c>
      <c r="K18" s="44">
        <v>1399.83</v>
      </c>
    </row>
    <row r="19" spans="2:11" ht="25.5" customHeight="1" x14ac:dyDescent="0.25">
      <c r="B19" s="20" t="s">
        <v>43</v>
      </c>
      <c r="C19" s="38">
        <v>16</v>
      </c>
      <c r="D19" s="41" t="s">
        <v>30</v>
      </c>
      <c r="E19" s="42" t="s">
        <v>33</v>
      </c>
      <c r="F19" s="42" t="s">
        <v>41</v>
      </c>
      <c r="G19" s="21">
        <f>HYPERLINK(Planilha2!Y19,Planilha2!X19)</f>
        <v>417</v>
      </c>
      <c r="H19" s="43">
        <v>45202</v>
      </c>
      <c r="I19" s="43">
        <v>45204</v>
      </c>
      <c r="J19" s="40" t="s">
        <v>10</v>
      </c>
      <c r="K19" s="44">
        <v>1491.48</v>
      </c>
    </row>
    <row r="20" spans="2:11" ht="25.5" customHeight="1" x14ac:dyDescent="0.25">
      <c r="B20" s="20" t="s">
        <v>43</v>
      </c>
      <c r="C20" s="38">
        <v>17</v>
      </c>
      <c r="D20" s="41" t="s">
        <v>30</v>
      </c>
      <c r="E20" s="42" t="s">
        <v>32</v>
      </c>
      <c r="F20" s="42" t="s">
        <v>41</v>
      </c>
      <c r="G20" s="21">
        <f>HYPERLINK(Planilha2!Y20,Planilha2!X20)</f>
        <v>418</v>
      </c>
      <c r="H20" s="43">
        <v>45203</v>
      </c>
      <c r="I20" s="43">
        <v>45205</v>
      </c>
      <c r="J20" s="40" t="s">
        <v>10</v>
      </c>
      <c r="K20" s="44">
        <v>2386.25</v>
      </c>
    </row>
    <row r="21" spans="2:11" ht="20.100000000000001" customHeight="1" x14ac:dyDescent="0.25">
      <c r="B21" s="23" t="s">
        <v>11</v>
      </c>
      <c r="C21" s="24"/>
      <c r="D21" s="27" t="s">
        <v>12</v>
      </c>
      <c r="E21" s="28"/>
      <c r="F21" s="28"/>
      <c r="G21" s="28"/>
      <c r="H21" s="28"/>
      <c r="I21" s="28"/>
      <c r="J21" s="28"/>
      <c r="K21" s="28"/>
    </row>
    <row r="22" spans="2:11" ht="20.100000000000001" customHeight="1" x14ac:dyDescent="0.25">
      <c r="B22" s="25" t="s">
        <v>13</v>
      </c>
      <c r="C22" s="26"/>
      <c r="D22" s="29">
        <v>45246</v>
      </c>
      <c r="E22" s="30"/>
      <c r="F22" s="30"/>
      <c r="G22" s="30"/>
      <c r="H22" s="30"/>
      <c r="I22" s="30"/>
      <c r="J22" s="30"/>
      <c r="K22" s="30"/>
    </row>
    <row r="23" spans="2:11" ht="24" customHeight="1" x14ac:dyDescent="0.25"/>
    <row r="33" spans="8:8" x14ac:dyDescent="0.25">
      <c r="H33" s="2"/>
    </row>
  </sheetData>
  <sortState ref="B4:K38">
    <sortCondition ref="H4"/>
  </sortState>
  <mergeCells count="5">
    <mergeCell ref="B21:C21"/>
    <mergeCell ref="B22:C22"/>
    <mergeCell ref="D21:K21"/>
    <mergeCell ref="D22:K22"/>
    <mergeCell ref="B1:K2"/>
  </mergeCells>
  <printOptions horizontalCentered="1" verticalCentered="1"/>
  <pageMargins left="0" right="0" top="0.74803149606299213" bottom="0.74803149606299213" header="0.31496062992125984" footer="0.31496062992125984"/>
  <pageSetup paperSize="9" scale="48" fitToHeight="0" orientation="landscape" horizontalDpi="300" verticalDpi="300" r:id="rId1"/>
  <webPublishItems count="2">
    <webPublishItem id="31577" divId="mpmg__realizacao_de_obras__2023-05_31577" sourceType="sheet" destinationFile="C:\Users\acsantos.plansul\Downloads\mpmg__realizacao_de_obras__2023-08.html"/>
    <webPublishItem id="15329" divId="mpmg__realizacao_de_obras__2023-05 (2)_15329" sourceType="printArea" destinationFile="C:\Users\acsantos.plansul\Downloads\mpmg__realizacao_de_obras__2023-09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0"/>
  <sheetViews>
    <sheetView workbookViewId="0">
      <selection activeCell="AG26" sqref="AG26"/>
    </sheetView>
  </sheetViews>
  <sheetFormatPr defaultRowHeight="15" x14ac:dyDescent="0.25"/>
  <cols>
    <col min="2" max="2" width="11.42578125" hidden="1" customWidth="1"/>
    <col min="3" max="3" width="25.28515625" hidden="1" customWidth="1"/>
    <col min="4" max="4" width="44" hidden="1" customWidth="1"/>
    <col min="5" max="5" width="18" hidden="1" customWidth="1"/>
    <col min="6" max="6" width="67.85546875" hidden="1" customWidth="1"/>
    <col min="7" max="7" width="11.7109375" hidden="1" customWidth="1"/>
    <col min="8" max="8" width="12" hidden="1" customWidth="1"/>
    <col min="9" max="9" width="10.85546875" hidden="1" customWidth="1"/>
    <col min="10" max="10" width="14.5703125" hidden="1" customWidth="1"/>
    <col min="11" max="11" width="16.140625" hidden="1" customWidth="1"/>
    <col min="12" max="14" width="9.140625" hidden="1" customWidth="1"/>
    <col min="15" max="15" width="22.140625" hidden="1" customWidth="1"/>
    <col min="16" max="16" width="14.140625" hidden="1" customWidth="1"/>
    <col min="17" max="17" width="58" hidden="1" customWidth="1"/>
    <col min="18" max="18" width="57" hidden="1" customWidth="1"/>
    <col min="19" max="19" width="20" hidden="1" customWidth="1"/>
    <col min="20" max="22" width="9.140625" hidden="1" customWidth="1"/>
    <col min="23" max="23" width="25" hidden="1" customWidth="1"/>
    <col min="24" max="24" width="11.140625" hidden="1" customWidth="1"/>
    <col min="25" max="25" width="144" hidden="1" customWidth="1"/>
  </cols>
  <sheetData>
    <row r="2" spans="2:25" x14ac:dyDescent="0.25">
      <c r="L2" s="13" t="s">
        <v>23</v>
      </c>
      <c r="M2" s="13"/>
      <c r="N2" s="13"/>
      <c r="O2" s="13"/>
      <c r="P2" s="13"/>
    </row>
    <row r="3" spans="2:25" s="18" customFormat="1" ht="29.25" customHeight="1" x14ac:dyDescent="0.25">
      <c r="B3" s="33" t="s">
        <v>0</v>
      </c>
      <c r="C3" s="33" t="s">
        <v>44</v>
      </c>
      <c r="D3" s="33" t="s">
        <v>14</v>
      </c>
      <c r="E3" s="33" t="s">
        <v>3</v>
      </c>
      <c r="F3" s="33" t="s">
        <v>21</v>
      </c>
      <c r="G3" s="33" t="s">
        <v>15</v>
      </c>
      <c r="H3" s="33" t="s">
        <v>25</v>
      </c>
      <c r="I3" s="33" t="s">
        <v>16</v>
      </c>
      <c r="J3" s="33" t="s">
        <v>17</v>
      </c>
      <c r="K3" s="33" t="s">
        <v>9</v>
      </c>
      <c r="L3" s="15"/>
      <c r="M3" s="16" t="s">
        <v>18</v>
      </c>
      <c r="N3" s="16"/>
      <c r="O3" s="16"/>
      <c r="P3" s="16" t="s">
        <v>27</v>
      </c>
      <c r="Q3" s="16"/>
      <c r="R3" s="16"/>
      <c r="S3" s="16"/>
      <c r="T3" s="16"/>
      <c r="U3" s="16"/>
      <c r="V3" s="16"/>
      <c r="W3" s="16"/>
      <c r="X3" s="17" t="s">
        <v>26</v>
      </c>
      <c r="Y3" s="17"/>
    </row>
    <row r="4" spans="2:25" s="9" customFormat="1" x14ac:dyDescent="0.25">
      <c r="B4" s="14" t="s">
        <v>43</v>
      </c>
      <c r="C4" s="34" t="s">
        <v>45</v>
      </c>
      <c r="D4" s="35" t="s">
        <v>40</v>
      </c>
      <c r="E4" s="36" t="s">
        <v>34</v>
      </c>
      <c r="F4" s="36" t="s">
        <v>36</v>
      </c>
      <c r="G4" s="36">
        <v>12</v>
      </c>
      <c r="H4" s="3">
        <f>WORKDAY(I4,-2)</f>
        <v>45182</v>
      </c>
      <c r="I4" s="3">
        <v>45184</v>
      </c>
      <c r="J4" s="36" t="s">
        <v>39</v>
      </c>
      <c r="K4" s="37">
        <v>300858.2</v>
      </c>
      <c r="L4" s="6" t="s">
        <v>22</v>
      </c>
      <c r="M4" s="6">
        <f>G4</f>
        <v>12</v>
      </c>
      <c r="N4" s="7" t="s">
        <v>24</v>
      </c>
      <c r="O4" s="5" t="s">
        <v>28</v>
      </c>
      <c r="P4" s="5" t="str">
        <f>J4</f>
        <v xml:space="preserve">050-22 </v>
      </c>
      <c r="Q4" s="4" t="str">
        <f>CONCATENATE(L4,M4,N4,O4,P4,)</f>
        <v xml:space="preserve">mpmg_nota_fiscal_12-2023_unid_1091_contrato_050-22 </v>
      </c>
      <c r="R4" s="4" t="s">
        <v>54</v>
      </c>
      <c r="S4" s="4" t="s">
        <v>19</v>
      </c>
      <c r="T4" s="8" t="s">
        <v>72</v>
      </c>
      <c r="U4" s="4" t="str">
        <f>R4</f>
        <v xml:space="preserve">mpmg_nota_fiscal_12-2023_unid_1091_contrato_050-22 </v>
      </c>
      <c r="V4" s="4" t="s">
        <v>20</v>
      </c>
      <c r="W4" s="4" t="str">
        <f>CONCATENATE(S4,T4,U4,V4)</f>
        <v>https://transparencia.mpmg.mp.br/download/notas_fiscais/realizacao_de_obras/2023/09/mpmg_nota_fiscal_12-2023_unid_1091_contrato_050-22 .pdf</v>
      </c>
      <c r="X4" s="10">
        <f>M4</f>
        <v>12</v>
      </c>
      <c r="Y4" s="22" t="s">
        <v>74</v>
      </c>
    </row>
    <row r="5" spans="2:25" s="9" customFormat="1" x14ac:dyDescent="0.25">
      <c r="B5" s="14" t="s">
        <v>43</v>
      </c>
      <c r="C5" s="34" t="s">
        <v>46</v>
      </c>
      <c r="D5" s="35" t="s">
        <v>50</v>
      </c>
      <c r="E5" s="36" t="s">
        <v>51</v>
      </c>
      <c r="F5" s="36" t="s">
        <v>52</v>
      </c>
      <c r="G5" s="36">
        <v>56</v>
      </c>
      <c r="H5" s="3">
        <f>WORKDAY(I5,-2)</f>
        <v>45184</v>
      </c>
      <c r="I5" s="3">
        <v>45188</v>
      </c>
      <c r="J5" s="36" t="s">
        <v>70</v>
      </c>
      <c r="K5" s="37">
        <v>42727.44</v>
      </c>
      <c r="L5" s="6" t="s">
        <v>22</v>
      </c>
      <c r="M5" s="6">
        <f>G5</f>
        <v>56</v>
      </c>
      <c r="N5" s="7" t="s">
        <v>24</v>
      </c>
      <c r="O5" s="5" t="s">
        <v>28</v>
      </c>
      <c r="P5" s="4" t="str">
        <f>J5</f>
        <v>164-19</v>
      </c>
      <c r="Q5" s="4" t="str">
        <f>CONCATENATE(L5,M5,N5,O5,P5,)</f>
        <v>mpmg_nota_fiscal_56-2023_unid_1091_contrato_164-19</v>
      </c>
      <c r="R5" s="4" t="s">
        <v>71</v>
      </c>
      <c r="S5" s="4" t="s">
        <v>19</v>
      </c>
      <c r="T5" s="8" t="s">
        <v>72</v>
      </c>
      <c r="U5" s="4" t="str">
        <f>R5</f>
        <v>mpmg_nota_fiscal_56-2023_unid_1091_contrato_164-19</v>
      </c>
      <c r="V5" s="4" t="s">
        <v>20</v>
      </c>
      <c r="W5" s="4" t="str">
        <f>CONCATENATE(S5,T5,U5,V5)</f>
        <v>https://transparencia.mpmg.mp.br/download/notas_fiscais/realizacao_de_obras/2023/09/mpmg_nota_fiscal_56-2023_unid_1091_contrato_164-19.pdf</v>
      </c>
      <c r="X5" s="10">
        <f>M5</f>
        <v>56</v>
      </c>
      <c r="Y5" s="22" t="s">
        <v>73</v>
      </c>
    </row>
    <row r="6" spans="2:25" s="9" customFormat="1" x14ac:dyDescent="0.25">
      <c r="B6" s="14" t="s">
        <v>43</v>
      </c>
      <c r="C6" s="34" t="s">
        <v>46</v>
      </c>
      <c r="D6" s="35" t="s">
        <v>50</v>
      </c>
      <c r="E6" s="36" t="s">
        <v>51</v>
      </c>
      <c r="F6" s="36" t="s">
        <v>52</v>
      </c>
      <c r="G6" s="36">
        <v>58</v>
      </c>
      <c r="H6" s="3">
        <f>WORKDAY(I6,-2)</f>
        <v>45184</v>
      </c>
      <c r="I6" s="3">
        <v>45188</v>
      </c>
      <c r="J6" s="36" t="s">
        <v>53</v>
      </c>
      <c r="K6" s="37">
        <v>31744.65</v>
      </c>
      <c r="L6" s="11" t="s">
        <v>22</v>
      </c>
      <c r="M6" s="11">
        <f>G6</f>
        <v>58</v>
      </c>
      <c r="N6" s="12" t="s">
        <v>24</v>
      </c>
      <c r="O6" s="5" t="s">
        <v>28</v>
      </c>
      <c r="P6" s="4" t="str">
        <f>J6</f>
        <v xml:space="preserve">164-19 </v>
      </c>
      <c r="Q6" s="4" t="str">
        <f>CONCATENATE(L6,M6,N6,O6,P6,)</f>
        <v xml:space="preserve">mpmg_nota_fiscal_58-2023_unid_1091_contrato_164-19 </v>
      </c>
      <c r="R6" s="4" t="s">
        <v>55</v>
      </c>
      <c r="S6" s="4" t="s">
        <v>19</v>
      </c>
      <c r="T6" s="8" t="s">
        <v>72</v>
      </c>
      <c r="U6" s="4" t="str">
        <f>R6</f>
        <v xml:space="preserve">mpmg_nota_fiscal_58-2023_unid_1091_contrato_164-19 </v>
      </c>
      <c r="V6" s="4" t="s">
        <v>20</v>
      </c>
      <c r="W6" s="4" t="str">
        <f>CONCATENATE(S6,T6,U6,V6)</f>
        <v>https://transparencia.mpmg.mp.br/download/notas_fiscais/realizacao_de_obras/2023/09/mpmg_nota_fiscal_58-2023_unid_1091_contrato_164-19 .pdf</v>
      </c>
      <c r="X6" s="10">
        <f>M6</f>
        <v>58</v>
      </c>
      <c r="Y6" s="22" t="s">
        <v>75</v>
      </c>
    </row>
    <row r="7" spans="2:25" s="9" customFormat="1" x14ac:dyDescent="0.25">
      <c r="B7" s="14" t="s">
        <v>43</v>
      </c>
      <c r="C7" s="34" t="s">
        <v>46</v>
      </c>
      <c r="D7" s="35" t="s">
        <v>50</v>
      </c>
      <c r="E7" s="36" t="s">
        <v>51</v>
      </c>
      <c r="F7" s="36" t="s">
        <v>52</v>
      </c>
      <c r="G7" s="36">
        <v>59</v>
      </c>
      <c r="H7" s="3">
        <f>WORKDAY(I7,-2)</f>
        <v>45184</v>
      </c>
      <c r="I7" s="3">
        <v>45188</v>
      </c>
      <c r="J7" s="36" t="s">
        <v>53</v>
      </c>
      <c r="K7" s="37">
        <v>33030.339999999997</v>
      </c>
      <c r="L7" s="11" t="s">
        <v>22</v>
      </c>
      <c r="M7" s="11">
        <f>G7</f>
        <v>59</v>
      </c>
      <c r="N7" s="12" t="s">
        <v>24</v>
      </c>
      <c r="O7" s="5" t="s">
        <v>28</v>
      </c>
      <c r="P7" s="4" t="str">
        <f>J7</f>
        <v xml:space="preserve">164-19 </v>
      </c>
      <c r="Q7" s="4" t="str">
        <f>CONCATENATE(L7,M7,N7,O7,P7,)</f>
        <v xml:space="preserve">mpmg_nota_fiscal_59-2023_unid_1091_contrato_164-19 </v>
      </c>
      <c r="R7" s="4" t="s">
        <v>56</v>
      </c>
      <c r="S7" s="4" t="s">
        <v>19</v>
      </c>
      <c r="T7" s="8" t="s">
        <v>72</v>
      </c>
      <c r="U7" s="4" t="str">
        <f>R7</f>
        <v xml:space="preserve">mpmg_nota_fiscal_59-2023_unid_1091_contrato_164-19 </v>
      </c>
      <c r="V7" s="4" t="s">
        <v>20</v>
      </c>
      <c r="W7" s="4" t="str">
        <f>CONCATENATE(S7,T7,U7,V7)</f>
        <v>https://transparencia.mpmg.mp.br/download/notas_fiscais/realizacao_de_obras/2023/09/mpmg_nota_fiscal_59-2023_unid_1091_contrato_164-19 .pdf</v>
      </c>
      <c r="X7" s="10">
        <f>M7</f>
        <v>59</v>
      </c>
      <c r="Y7" s="22" t="s">
        <v>76</v>
      </c>
    </row>
    <row r="8" spans="2:25" s="9" customFormat="1" x14ac:dyDescent="0.25">
      <c r="B8" s="14" t="s">
        <v>43</v>
      </c>
      <c r="C8" s="34" t="s">
        <v>47</v>
      </c>
      <c r="D8" s="35" t="s">
        <v>29</v>
      </c>
      <c r="E8" s="36" t="s">
        <v>31</v>
      </c>
      <c r="F8" s="36" t="s">
        <v>35</v>
      </c>
      <c r="G8" s="36">
        <v>1129</v>
      </c>
      <c r="H8" s="3">
        <f>WORKDAY(I8,-2)</f>
        <v>45197</v>
      </c>
      <c r="I8" s="3">
        <v>45201</v>
      </c>
      <c r="J8" s="36" t="s">
        <v>37</v>
      </c>
      <c r="K8" s="37">
        <v>424688.71</v>
      </c>
      <c r="L8" s="11" t="s">
        <v>22</v>
      </c>
      <c r="M8" s="11">
        <f>G8</f>
        <v>1129</v>
      </c>
      <c r="N8" s="12" t="s">
        <v>24</v>
      </c>
      <c r="O8" s="5" t="s">
        <v>28</v>
      </c>
      <c r="P8" s="4" t="str">
        <f>J8</f>
        <v xml:space="preserve">203-20 </v>
      </c>
      <c r="Q8" s="4" t="str">
        <f>CONCATENATE(L8,M8,N8,O8,P8,)</f>
        <v xml:space="preserve">mpmg_nota_fiscal_1129-2023_unid_1091_contrato_203-20 </v>
      </c>
      <c r="R8" s="4" t="s">
        <v>57</v>
      </c>
      <c r="S8" s="4" t="s">
        <v>19</v>
      </c>
      <c r="T8" s="8" t="s">
        <v>72</v>
      </c>
      <c r="U8" s="4" t="str">
        <f>R8</f>
        <v xml:space="preserve">mpmg_nota_fiscal_1129-2023_unid_1091_contrato_203-20 </v>
      </c>
      <c r="V8" s="4" t="s">
        <v>20</v>
      </c>
      <c r="W8" s="4" t="str">
        <f>CONCATENATE(S8,T8,U8,V8)</f>
        <v>https://transparencia.mpmg.mp.br/download/notas_fiscais/realizacao_de_obras/2023/09/mpmg_nota_fiscal_1129-2023_unid_1091_contrato_203-20 .pdf</v>
      </c>
      <c r="X8" s="10">
        <f>M8</f>
        <v>1129</v>
      </c>
      <c r="Y8" s="22" t="s">
        <v>77</v>
      </c>
    </row>
    <row r="9" spans="2:25" s="9" customFormat="1" x14ac:dyDescent="0.25">
      <c r="B9" s="14" t="s">
        <v>43</v>
      </c>
      <c r="C9" s="34" t="s">
        <v>48</v>
      </c>
      <c r="D9" s="35" t="s">
        <v>30</v>
      </c>
      <c r="E9" s="36" t="s">
        <v>33</v>
      </c>
      <c r="F9" s="14" t="s">
        <v>41</v>
      </c>
      <c r="G9" s="36">
        <v>407</v>
      </c>
      <c r="H9" s="3">
        <f>WORKDAY(I9,-2)</f>
        <v>45202</v>
      </c>
      <c r="I9" s="3">
        <v>45204</v>
      </c>
      <c r="J9" s="36" t="s">
        <v>38</v>
      </c>
      <c r="K9" s="37">
        <v>1534.8</v>
      </c>
      <c r="L9" s="11" t="s">
        <v>22</v>
      </c>
      <c r="M9" s="11">
        <f>G9</f>
        <v>407</v>
      </c>
      <c r="N9" s="12" t="s">
        <v>24</v>
      </c>
      <c r="O9" s="5" t="s">
        <v>28</v>
      </c>
      <c r="P9" s="4" t="str">
        <f>J9</f>
        <v xml:space="preserve">112-22 </v>
      </c>
      <c r="Q9" s="4" t="str">
        <f>CONCATENATE(L9,M9,N9,O9,P9,)</f>
        <v xml:space="preserve">mpmg_nota_fiscal_407-2023_unid_1091_contrato_112-22 </v>
      </c>
      <c r="R9" s="4" t="s">
        <v>58</v>
      </c>
      <c r="S9" s="4" t="s">
        <v>19</v>
      </c>
      <c r="T9" s="8" t="s">
        <v>72</v>
      </c>
      <c r="U9" s="4" t="str">
        <f>R9</f>
        <v xml:space="preserve">mpmg_nota_fiscal_407-2023_unid_1091_contrato_112-22 </v>
      </c>
      <c r="V9" s="4" t="s">
        <v>20</v>
      </c>
      <c r="W9" s="4" t="str">
        <f>CONCATENATE(S9,T9,U9,V9)</f>
        <v>https://transparencia.mpmg.mp.br/download/notas_fiscais/realizacao_de_obras/2023/09/mpmg_nota_fiscal_407-2023_unid_1091_contrato_112-22 .pdf</v>
      </c>
      <c r="X9" s="10">
        <f>M9</f>
        <v>407</v>
      </c>
      <c r="Y9" s="22" t="s">
        <v>78</v>
      </c>
    </row>
    <row r="10" spans="2:25" s="9" customFormat="1" x14ac:dyDescent="0.25">
      <c r="B10" s="14" t="s">
        <v>43</v>
      </c>
      <c r="C10" s="34" t="s">
        <v>48</v>
      </c>
      <c r="D10" s="35" t="s">
        <v>30</v>
      </c>
      <c r="E10" s="36" t="s">
        <v>33</v>
      </c>
      <c r="F10" s="14" t="s">
        <v>41</v>
      </c>
      <c r="G10" s="36">
        <v>408</v>
      </c>
      <c r="H10" s="3">
        <f>WORKDAY(I10,-2)</f>
        <v>45202</v>
      </c>
      <c r="I10" s="3">
        <v>45204</v>
      </c>
      <c r="J10" s="36" t="s">
        <v>38</v>
      </c>
      <c r="K10" s="37">
        <v>2682.2</v>
      </c>
      <c r="L10" s="11" t="s">
        <v>22</v>
      </c>
      <c r="M10" s="11">
        <f>G10</f>
        <v>408</v>
      </c>
      <c r="N10" s="12" t="s">
        <v>24</v>
      </c>
      <c r="O10" s="5" t="s">
        <v>28</v>
      </c>
      <c r="P10" s="4" t="str">
        <f>J10</f>
        <v xml:space="preserve">112-22 </v>
      </c>
      <c r="Q10" s="4" t="str">
        <f>CONCATENATE(L10,M10,N10,O10,P10,)</f>
        <v xml:space="preserve">mpmg_nota_fiscal_408-2023_unid_1091_contrato_112-22 </v>
      </c>
      <c r="R10" s="4" t="s">
        <v>59</v>
      </c>
      <c r="S10" s="4" t="s">
        <v>19</v>
      </c>
      <c r="T10" s="8" t="s">
        <v>72</v>
      </c>
      <c r="U10" s="4" t="str">
        <f>R10</f>
        <v xml:space="preserve">mpmg_nota_fiscal_408-2023_unid_1091_contrato_112-22 </v>
      </c>
      <c r="V10" s="4" t="s">
        <v>20</v>
      </c>
      <c r="W10" s="4" t="str">
        <f>CONCATENATE(S10,T10,U10,V10)</f>
        <v>https://transparencia.mpmg.mp.br/download/notas_fiscais/realizacao_de_obras/2023/09/mpmg_nota_fiscal_408-2023_unid_1091_contrato_112-22 .pdf</v>
      </c>
      <c r="X10" s="10">
        <f>M10</f>
        <v>408</v>
      </c>
      <c r="Y10" s="22" t="s">
        <v>79</v>
      </c>
    </row>
    <row r="11" spans="2:25" s="9" customFormat="1" x14ac:dyDescent="0.25">
      <c r="B11" s="14" t="s">
        <v>43</v>
      </c>
      <c r="C11" s="34" t="s">
        <v>48</v>
      </c>
      <c r="D11" s="35" t="s">
        <v>30</v>
      </c>
      <c r="E11" s="36" t="s">
        <v>33</v>
      </c>
      <c r="F11" s="14" t="s">
        <v>41</v>
      </c>
      <c r="G11" s="36">
        <v>409</v>
      </c>
      <c r="H11" s="3">
        <f>WORKDAY(I11,-2)</f>
        <v>45202</v>
      </c>
      <c r="I11" s="3">
        <v>45204</v>
      </c>
      <c r="J11" s="36" t="s">
        <v>38</v>
      </c>
      <c r="K11" s="37">
        <v>465.36</v>
      </c>
      <c r="L11" s="11" t="s">
        <v>22</v>
      </c>
      <c r="M11" s="11">
        <f>G11</f>
        <v>409</v>
      </c>
      <c r="N11" s="12" t="s">
        <v>24</v>
      </c>
      <c r="O11" s="5" t="s">
        <v>28</v>
      </c>
      <c r="P11" s="4" t="str">
        <f>J11</f>
        <v xml:space="preserve">112-22 </v>
      </c>
      <c r="Q11" s="4" t="str">
        <f>CONCATENATE(L11,M11,N11,O11,P11,)</f>
        <v xml:space="preserve">mpmg_nota_fiscal_409-2023_unid_1091_contrato_112-22 </v>
      </c>
      <c r="R11" s="4" t="s">
        <v>60</v>
      </c>
      <c r="S11" s="4" t="s">
        <v>19</v>
      </c>
      <c r="T11" s="8" t="s">
        <v>72</v>
      </c>
      <c r="U11" s="4" t="str">
        <f>R11</f>
        <v xml:space="preserve">mpmg_nota_fiscal_409-2023_unid_1091_contrato_112-22 </v>
      </c>
      <c r="V11" s="4" t="s">
        <v>20</v>
      </c>
      <c r="W11" s="4" t="str">
        <f>CONCATENATE(S11,T11,U11,V11)</f>
        <v>https://transparencia.mpmg.mp.br/download/notas_fiscais/realizacao_de_obras/2023/09/mpmg_nota_fiscal_409-2023_unid_1091_contrato_112-22 .pdf</v>
      </c>
      <c r="X11" s="10">
        <f>M11</f>
        <v>409</v>
      </c>
      <c r="Y11" s="22" t="s">
        <v>80</v>
      </c>
    </row>
    <row r="12" spans="2:25" s="9" customFormat="1" x14ac:dyDescent="0.25">
      <c r="B12" s="14" t="s">
        <v>43</v>
      </c>
      <c r="C12" s="34" t="s">
        <v>48</v>
      </c>
      <c r="D12" s="35" t="s">
        <v>30</v>
      </c>
      <c r="E12" s="36" t="s">
        <v>33</v>
      </c>
      <c r="F12" s="14" t="s">
        <v>41</v>
      </c>
      <c r="G12" s="36">
        <v>410</v>
      </c>
      <c r="H12" s="3">
        <f>WORKDAY(I12,-2)</f>
        <v>45202</v>
      </c>
      <c r="I12" s="3">
        <v>45204</v>
      </c>
      <c r="J12" s="36" t="s">
        <v>38</v>
      </c>
      <c r="K12" s="37">
        <v>423.71</v>
      </c>
      <c r="L12" s="11" t="s">
        <v>22</v>
      </c>
      <c r="M12" s="11">
        <f>G12</f>
        <v>410</v>
      </c>
      <c r="N12" s="12" t="s">
        <v>24</v>
      </c>
      <c r="O12" s="5" t="s">
        <v>28</v>
      </c>
      <c r="P12" s="4" t="str">
        <f>J12</f>
        <v xml:space="preserve">112-22 </v>
      </c>
      <c r="Q12" s="4" t="str">
        <f>CONCATENATE(L12,M12,N12,O12,P12,)</f>
        <v xml:space="preserve">mpmg_nota_fiscal_410-2023_unid_1091_contrato_112-22 </v>
      </c>
      <c r="R12" s="4" t="s">
        <v>61</v>
      </c>
      <c r="S12" s="4" t="s">
        <v>19</v>
      </c>
      <c r="T12" s="8" t="s">
        <v>72</v>
      </c>
      <c r="U12" s="4" t="str">
        <f>R12</f>
        <v xml:space="preserve">mpmg_nota_fiscal_410-2023_unid_1091_contrato_112-22 </v>
      </c>
      <c r="V12" s="4" t="s">
        <v>20</v>
      </c>
      <c r="W12" s="4" t="str">
        <f>CONCATENATE(S12,T12,U12,V12)</f>
        <v>https://transparencia.mpmg.mp.br/download/notas_fiscais/realizacao_de_obras/2023/09/mpmg_nota_fiscal_410-2023_unid_1091_contrato_112-22 .pdf</v>
      </c>
      <c r="X12" s="10">
        <f>M12</f>
        <v>410</v>
      </c>
      <c r="Y12" s="22" t="s">
        <v>81</v>
      </c>
    </row>
    <row r="13" spans="2:25" s="9" customFormat="1" x14ac:dyDescent="0.25">
      <c r="B13" s="14" t="s">
        <v>43</v>
      </c>
      <c r="C13" s="34" t="s">
        <v>48</v>
      </c>
      <c r="D13" s="35" t="s">
        <v>30</v>
      </c>
      <c r="E13" s="36" t="s">
        <v>33</v>
      </c>
      <c r="F13" s="14" t="s">
        <v>41</v>
      </c>
      <c r="G13" s="36">
        <v>411</v>
      </c>
      <c r="H13" s="3">
        <f>WORKDAY(I13,-2)</f>
        <v>45202</v>
      </c>
      <c r="I13" s="3">
        <v>45204</v>
      </c>
      <c r="J13" s="36" t="s">
        <v>38</v>
      </c>
      <c r="K13" s="37">
        <v>1973.17</v>
      </c>
      <c r="L13" s="11" t="s">
        <v>22</v>
      </c>
      <c r="M13" s="11">
        <f>G13</f>
        <v>411</v>
      </c>
      <c r="N13" s="12" t="s">
        <v>24</v>
      </c>
      <c r="O13" s="5" t="s">
        <v>28</v>
      </c>
      <c r="P13" s="4" t="str">
        <f>J13</f>
        <v xml:space="preserve">112-22 </v>
      </c>
      <c r="Q13" s="4" t="str">
        <f>CONCATENATE(L13,M13,N13,O13,P13,)</f>
        <v xml:space="preserve">mpmg_nota_fiscal_411-2023_unid_1091_contrato_112-22 </v>
      </c>
      <c r="R13" s="4" t="s">
        <v>62</v>
      </c>
      <c r="S13" s="4" t="s">
        <v>19</v>
      </c>
      <c r="T13" s="8" t="s">
        <v>72</v>
      </c>
      <c r="U13" s="4" t="str">
        <f>R13</f>
        <v xml:space="preserve">mpmg_nota_fiscal_411-2023_unid_1091_contrato_112-22 </v>
      </c>
      <c r="V13" s="4" t="s">
        <v>20</v>
      </c>
      <c r="W13" s="4" t="str">
        <f>CONCATENATE(S13,T13,U13,V13)</f>
        <v>https://transparencia.mpmg.mp.br/download/notas_fiscais/realizacao_de_obras/2023/09/mpmg_nota_fiscal_411-2023_unid_1091_contrato_112-22 .pdf</v>
      </c>
      <c r="X13" s="10">
        <f>M13</f>
        <v>411</v>
      </c>
      <c r="Y13" s="22" t="s">
        <v>82</v>
      </c>
    </row>
    <row r="14" spans="2:25" s="9" customFormat="1" x14ac:dyDescent="0.25">
      <c r="B14" s="14" t="s">
        <v>43</v>
      </c>
      <c r="C14" s="34" t="s">
        <v>48</v>
      </c>
      <c r="D14" s="35" t="s">
        <v>30</v>
      </c>
      <c r="E14" s="36" t="s">
        <v>33</v>
      </c>
      <c r="F14" s="14" t="s">
        <v>41</v>
      </c>
      <c r="G14" s="36">
        <v>412</v>
      </c>
      <c r="H14" s="3">
        <f>WORKDAY(I14,-2)</f>
        <v>45202</v>
      </c>
      <c r="I14" s="3">
        <v>45204</v>
      </c>
      <c r="J14" s="36" t="s">
        <v>38</v>
      </c>
      <c r="K14" s="37">
        <v>2902.66</v>
      </c>
      <c r="L14" s="11" t="s">
        <v>22</v>
      </c>
      <c r="M14" s="11">
        <f>G14</f>
        <v>412</v>
      </c>
      <c r="N14" s="12" t="s">
        <v>24</v>
      </c>
      <c r="O14" s="5" t="s">
        <v>28</v>
      </c>
      <c r="P14" s="4" t="str">
        <f>J14</f>
        <v xml:space="preserve">112-22 </v>
      </c>
      <c r="Q14" s="4" t="str">
        <f>CONCATENATE(L14,M14,N14,O14,P14,)</f>
        <v xml:space="preserve">mpmg_nota_fiscal_412-2023_unid_1091_contrato_112-22 </v>
      </c>
      <c r="R14" s="4" t="s">
        <v>63</v>
      </c>
      <c r="S14" s="4" t="s">
        <v>19</v>
      </c>
      <c r="T14" s="8" t="s">
        <v>72</v>
      </c>
      <c r="U14" s="4" t="str">
        <f>R14</f>
        <v xml:space="preserve">mpmg_nota_fiscal_412-2023_unid_1091_contrato_112-22 </v>
      </c>
      <c r="V14" s="4" t="s">
        <v>20</v>
      </c>
      <c r="W14" s="4" t="str">
        <f>CONCATENATE(S14,T14,U14,V14)</f>
        <v>https://transparencia.mpmg.mp.br/download/notas_fiscais/realizacao_de_obras/2023/09/mpmg_nota_fiscal_412-2023_unid_1091_contrato_112-22 .pdf</v>
      </c>
      <c r="X14" s="10">
        <f>M14</f>
        <v>412</v>
      </c>
      <c r="Y14" s="22" t="s">
        <v>83</v>
      </c>
    </row>
    <row r="15" spans="2:25" s="9" customFormat="1" x14ac:dyDescent="0.25">
      <c r="B15" s="14" t="s">
        <v>43</v>
      </c>
      <c r="C15" s="34" t="s">
        <v>48</v>
      </c>
      <c r="D15" s="35" t="s">
        <v>30</v>
      </c>
      <c r="E15" s="36" t="s">
        <v>33</v>
      </c>
      <c r="F15" s="14" t="s">
        <v>41</v>
      </c>
      <c r="G15" s="36">
        <v>413</v>
      </c>
      <c r="H15" s="3">
        <f>WORKDAY(I15,-2)</f>
        <v>45202</v>
      </c>
      <c r="I15" s="3">
        <v>45204</v>
      </c>
      <c r="J15" s="36" t="s">
        <v>38</v>
      </c>
      <c r="K15" s="37">
        <v>482.03</v>
      </c>
      <c r="L15" s="11" t="s">
        <v>22</v>
      </c>
      <c r="M15" s="11">
        <f>G15</f>
        <v>413</v>
      </c>
      <c r="N15" s="12" t="s">
        <v>24</v>
      </c>
      <c r="O15" s="5" t="s">
        <v>28</v>
      </c>
      <c r="P15" s="4" t="str">
        <f>J15</f>
        <v xml:space="preserve">112-22 </v>
      </c>
      <c r="Q15" s="4" t="str">
        <f>CONCATENATE(L15,M15,N15,O15,P15,)</f>
        <v xml:space="preserve">mpmg_nota_fiscal_413-2023_unid_1091_contrato_112-22 </v>
      </c>
      <c r="R15" s="4" t="s">
        <v>64</v>
      </c>
      <c r="S15" s="4" t="s">
        <v>19</v>
      </c>
      <c r="T15" s="8" t="s">
        <v>72</v>
      </c>
      <c r="U15" s="4" t="str">
        <f>R15</f>
        <v xml:space="preserve">mpmg_nota_fiscal_413-2023_unid_1091_contrato_112-22 </v>
      </c>
      <c r="V15" s="4" t="s">
        <v>20</v>
      </c>
      <c r="W15" s="4" t="str">
        <f>CONCATENATE(S15,T15,U15,V15)</f>
        <v>https://transparencia.mpmg.mp.br/download/notas_fiscais/realizacao_de_obras/2023/09/mpmg_nota_fiscal_413-2023_unid_1091_contrato_112-22 .pdf</v>
      </c>
      <c r="X15" s="10">
        <f>M15</f>
        <v>413</v>
      </c>
      <c r="Y15" s="22" t="s">
        <v>84</v>
      </c>
    </row>
    <row r="16" spans="2:25" s="9" customFormat="1" x14ac:dyDescent="0.25">
      <c r="B16" s="14" t="s">
        <v>43</v>
      </c>
      <c r="C16" s="34" t="s">
        <v>48</v>
      </c>
      <c r="D16" s="35" t="s">
        <v>30</v>
      </c>
      <c r="E16" s="36" t="s">
        <v>33</v>
      </c>
      <c r="F16" s="14" t="s">
        <v>41</v>
      </c>
      <c r="G16" s="36">
        <v>414</v>
      </c>
      <c r="H16" s="3">
        <f>WORKDAY(I16,-2)</f>
        <v>45202</v>
      </c>
      <c r="I16" s="3">
        <v>45204</v>
      </c>
      <c r="J16" s="36" t="s">
        <v>38</v>
      </c>
      <c r="K16" s="37">
        <v>1844.74</v>
      </c>
      <c r="L16" s="11" t="s">
        <v>22</v>
      </c>
      <c r="M16" s="11">
        <f>G16</f>
        <v>414</v>
      </c>
      <c r="N16" s="12" t="s">
        <v>24</v>
      </c>
      <c r="O16" s="5" t="s">
        <v>28</v>
      </c>
      <c r="P16" s="4" t="str">
        <f>J16</f>
        <v xml:space="preserve">112-22 </v>
      </c>
      <c r="Q16" s="4" t="str">
        <f>CONCATENATE(L16,M16,N16,O16,P16,)</f>
        <v xml:space="preserve">mpmg_nota_fiscal_414-2023_unid_1091_contrato_112-22 </v>
      </c>
      <c r="R16" s="4" t="s">
        <v>65</v>
      </c>
      <c r="S16" s="4" t="s">
        <v>19</v>
      </c>
      <c r="T16" s="8" t="s">
        <v>72</v>
      </c>
      <c r="U16" s="4" t="str">
        <f>R16</f>
        <v xml:space="preserve">mpmg_nota_fiscal_414-2023_unid_1091_contrato_112-22 </v>
      </c>
      <c r="V16" s="4" t="s">
        <v>20</v>
      </c>
      <c r="W16" s="4" t="str">
        <f>CONCATENATE(S16,T16,U16,V16)</f>
        <v>https://transparencia.mpmg.mp.br/download/notas_fiscais/realizacao_de_obras/2023/09/mpmg_nota_fiscal_414-2023_unid_1091_contrato_112-22 .pdf</v>
      </c>
      <c r="X16" s="10">
        <f>M16</f>
        <v>414</v>
      </c>
      <c r="Y16" s="22" t="s">
        <v>85</v>
      </c>
    </row>
    <row r="17" spans="2:25" s="9" customFormat="1" x14ac:dyDescent="0.25">
      <c r="B17" s="14" t="s">
        <v>43</v>
      </c>
      <c r="C17" s="34" t="s">
        <v>48</v>
      </c>
      <c r="D17" s="35" t="s">
        <v>30</v>
      </c>
      <c r="E17" s="36" t="s">
        <v>33</v>
      </c>
      <c r="F17" s="14" t="s">
        <v>41</v>
      </c>
      <c r="G17" s="36">
        <v>415</v>
      </c>
      <c r="H17" s="3">
        <f>WORKDAY(I17,-2)</f>
        <v>45202</v>
      </c>
      <c r="I17" s="3">
        <v>45204</v>
      </c>
      <c r="J17" s="36" t="s">
        <v>38</v>
      </c>
      <c r="K17" s="37">
        <v>4604.82</v>
      </c>
      <c r="L17" s="11" t="s">
        <v>22</v>
      </c>
      <c r="M17" s="11">
        <f>G17</f>
        <v>415</v>
      </c>
      <c r="N17" s="12" t="s">
        <v>24</v>
      </c>
      <c r="O17" s="5" t="s">
        <v>28</v>
      </c>
      <c r="P17" s="4" t="str">
        <f>J17</f>
        <v xml:space="preserve">112-22 </v>
      </c>
      <c r="Q17" s="4" t="str">
        <f>CONCATENATE(L17,M17,N17,O17,P17,)</f>
        <v xml:space="preserve">mpmg_nota_fiscal_415-2023_unid_1091_contrato_112-22 </v>
      </c>
      <c r="R17" s="4" t="s">
        <v>66</v>
      </c>
      <c r="S17" s="4" t="s">
        <v>19</v>
      </c>
      <c r="T17" s="8" t="s">
        <v>72</v>
      </c>
      <c r="U17" s="4" t="str">
        <f>R17</f>
        <v xml:space="preserve">mpmg_nota_fiscal_415-2023_unid_1091_contrato_112-22 </v>
      </c>
      <c r="V17" s="4" t="s">
        <v>20</v>
      </c>
      <c r="W17" s="4" t="str">
        <f>CONCATENATE(S17,T17,U17,V17)</f>
        <v>https://transparencia.mpmg.mp.br/download/notas_fiscais/realizacao_de_obras/2023/09/mpmg_nota_fiscal_415-2023_unid_1091_contrato_112-22 .pdf</v>
      </c>
      <c r="X17" s="10">
        <f>M17</f>
        <v>415</v>
      </c>
      <c r="Y17" s="22" t="s">
        <v>86</v>
      </c>
    </row>
    <row r="18" spans="2:25" s="9" customFormat="1" x14ac:dyDescent="0.25">
      <c r="B18" s="14" t="s">
        <v>43</v>
      </c>
      <c r="C18" s="34" t="s">
        <v>48</v>
      </c>
      <c r="D18" s="35" t="s">
        <v>30</v>
      </c>
      <c r="E18" s="36" t="s">
        <v>33</v>
      </c>
      <c r="F18" s="14" t="s">
        <v>41</v>
      </c>
      <c r="G18" s="36">
        <v>416</v>
      </c>
      <c r="H18" s="3">
        <f>WORKDAY(I18,-2)</f>
        <v>45202</v>
      </c>
      <c r="I18" s="3">
        <v>45204</v>
      </c>
      <c r="J18" s="36" t="s">
        <v>38</v>
      </c>
      <c r="K18" s="37">
        <v>1399.83</v>
      </c>
      <c r="L18" s="11" t="s">
        <v>22</v>
      </c>
      <c r="M18" s="11">
        <f>G18</f>
        <v>416</v>
      </c>
      <c r="N18" s="12" t="s">
        <v>24</v>
      </c>
      <c r="O18" s="5" t="s">
        <v>28</v>
      </c>
      <c r="P18" s="4" t="str">
        <f>J18</f>
        <v xml:space="preserve">112-22 </v>
      </c>
      <c r="Q18" s="4" t="str">
        <f>CONCATENATE(L18,M18,N18,O18,P18,)</f>
        <v xml:space="preserve">mpmg_nota_fiscal_416-2023_unid_1091_contrato_112-22 </v>
      </c>
      <c r="R18" s="4" t="s">
        <v>67</v>
      </c>
      <c r="S18" s="4" t="s">
        <v>19</v>
      </c>
      <c r="T18" s="8" t="s">
        <v>72</v>
      </c>
      <c r="U18" s="4" t="str">
        <f>R18</f>
        <v xml:space="preserve">mpmg_nota_fiscal_416-2023_unid_1091_contrato_112-22 </v>
      </c>
      <c r="V18" s="4" t="s">
        <v>20</v>
      </c>
      <c r="W18" s="4" t="str">
        <f>CONCATENATE(S18,T18,U18,V18)</f>
        <v>https://transparencia.mpmg.mp.br/download/notas_fiscais/realizacao_de_obras/2023/09/mpmg_nota_fiscal_416-2023_unid_1091_contrato_112-22 .pdf</v>
      </c>
      <c r="X18" s="10">
        <f>M18</f>
        <v>416</v>
      </c>
      <c r="Y18" s="22" t="s">
        <v>87</v>
      </c>
    </row>
    <row r="19" spans="2:25" s="9" customFormat="1" x14ac:dyDescent="0.25">
      <c r="B19" s="14" t="s">
        <v>43</v>
      </c>
      <c r="C19" s="34" t="s">
        <v>48</v>
      </c>
      <c r="D19" s="35" t="s">
        <v>30</v>
      </c>
      <c r="E19" s="36" t="s">
        <v>33</v>
      </c>
      <c r="F19" s="14" t="s">
        <v>41</v>
      </c>
      <c r="G19" s="36">
        <v>417</v>
      </c>
      <c r="H19" s="3">
        <f>WORKDAY(I19,-2)</f>
        <v>45202</v>
      </c>
      <c r="I19" s="3">
        <v>45204</v>
      </c>
      <c r="J19" s="36" t="s">
        <v>38</v>
      </c>
      <c r="K19" s="37">
        <v>1491.48</v>
      </c>
      <c r="L19" s="11" t="s">
        <v>22</v>
      </c>
      <c r="M19" s="11">
        <f>G19</f>
        <v>417</v>
      </c>
      <c r="N19" s="12" t="s">
        <v>24</v>
      </c>
      <c r="O19" s="5" t="s">
        <v>28</v>
      </c>
      <c r="P19" s="4" t="str">
        <f>J19</f>
        <v xml:space="preserve">112-22 </v>
      </c>
      <c r="Q19" s="4" t="str">
        <f>CONCATENATE(L19,M19,N19,O19,P19,)</f>
        <v xml:space="preserve">mpmg_nota_fiscal_417-2023_unid_1091_contrato_112-22 </v>
      </c>
      <c r="R19" s="4" t="s">
        <v>68</v>
      </c>
      <c r="S19" s="4" t="s">
        <v>19</v>
      </c>
      <c r="T19" s="8" t="s">
        <v>72</v>
      </c>
      <c r="U19" s="4" t="str">
        <f>R19</f>
        <v xml:space="preserve">mpmg_nota_fiscal_417-2023_unid_1091_contrato_112-22 </v>
      </c>
      <c r="V19" s="4" t="s">
        <v>20</v>
      </c>
      <c r="W19" s="4" t="str">
        <f>CONCATENATE(S19,T19,U19,V19)</f>
        <v>https://transparencia.mpmg.mp.br/download/notas_fiscais/realizacao_de_obras/2023/09/mpmg_nota_fiscal_417-2023_unid_1091_contrato_112-22 .pdf</v>
      </c>
      <c r="X19" s="10">
        <f>M19</f>
        <v>417</v>
      </c>
      <c r="Y19" s="22" t="s">
        <v>88</v>
      </c>
    </row>
    <row r="20" spans="2:25" s="9" customFormat="1" x14ac:dyDescent="0.25">
      <c r="B20" s="14" t="s">
        <v>43</v>
      </c>
      <c r="C20" s="34" t="s">
        <v>49</v>
      </c>
      <c r="D20" s="35" t="s">
        <v>30</v>
      </c>
      <c r="E20" s="36" t="s">
        <v>32</v>
      </c>
      <c r="F20" s="14" t="s">
        <v>41</v>
      </c>
      <c r="G20" s="36">
        <v>418</v>
      </c>
      <c r="H20" s="3">
        <f>WORKDAY(I20,-2)</f>
        <v>45203</v>
      </c>
      <c r="I20" s="3">
        <v>45205</v>
      </c>
      <c r="J20" s="36" t="s">
        <v>38</v>
      </c>
      <c r="K20" s="37">
        <v>2386.25</v>
      </c>
      <c r="L20" s="11" t="s">
        <v>22</v>
      </c>
      <c r="M20" s="11">
        <f>G20</f>
        <v>418</v>
      </c>
      <c r="N20" s="12" t="s">
        <v>24</v>
      </c>
      <c r="O20" s="5" t="s">
        <v>28</v>
      </c>
      <c r="P20" s="4" t="str">
        <f>J20</f>
        <v xml:space="preserve">112-22 </v>
      </c>
      <c r="Q20" s="4" t="str">
        <f>CONCATENATE(L20,M20,N20,O20,P20,)</f>
        <v xml:space="preserve">mpmg_nota_fiscal_418-2023_unid_1091_contrato_112-22 </v>
      </c>
      <c r="R20" s="4" t="s">
        <v>69</v>
      </c>
      <c r="S20" s="4" t="s">
        <v>19</v>
      </c>
      <c r="T20" s="8" t="s">
        <v>72</v>
      </c>
      <c r="U20" s="4" t="str">
        <f>R20</f>
        <v xml:space="preserve">mpmg_nota_fiscal_418-2023_unid_1091_contrato_112-22 </v>
      </c>
      <c r="V20" s="4" t="s">
        <v>20</v>
      </c>
      <c r="W20" s="4" t="str">
        <f>CONCATENATE(S20,T20,U20,V20)</f>
        <v>https://transparencia.mpmg.mp.br/download/notas_fiscais/realizacao_de_obras/2023/09/mpmg_nota_fiscal_418-2023_unid_1091_contrato_112-22 .pdf</v>
      </c>
      <c r="X20" s="10">
        <f>M20</f>
        <v>418</v>
      </c>
      <c r="Y20" s="22" t="s">
        <v>89</v>
      </c>
    </row>
  </sheetData>
  <sortState ref="B4:Y20">
    <sortCondition ref="H4:H20"/>
  </sortState>
  <conditionalFormatting sqref="G4:G20">
    <cfRule type="duplicateValues" dxfId="2" priority="1"/>
  </conditionalFormatting>
  <conditionalFormatting sqref="G4:G20">
    <cfRule type="duplicateValues" dxfId="1" priority="2"/>
  </conditionalFormatting>
  <conditionalFormatting sqref="G4:G20">
    <cfRule type="duplicateValues" dxfId="0" priority="3"/>
  </conditionalFormatting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D37ED1-F8DE-4CE8-9590-A36C69B5F249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71abf1da-508f-40e7-a16d-9cafa349f8c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Obras-Setembro</vt:lpstr>
      <vt:lpstr>Planilha2</vt:lpstr>
      <vt:lpstr>'Obras-Setembro'!Area_de_impressao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2023-07-20T19:01:05Z</cp:lastPrinted>
  <dcterms:created xsi:type="dcterms:W3CDTF">2023-05-26T21:28:41Z</dcterms:created>
  <dcterms:modified xsi:type="dcterms:W3CDTF">2023-11-16T18:23:56Z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