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Obras-Novembro" sheetId="1" r:id="rId1"/>
    <sheet name="Planilha2" sheetId="4" state="hidden" r:id="rId2"/>
  </sheets>
  <definedNames>
    <definedName name="_xlnm._FilterDatabase" localSheetId="0" hidden="1">'Obras-Novembro'!$A$3:$K$3</definedName>
    <definedName name="_xlnm._FilterDatabase" localSheetId="1" hidden="1">Planilha2!$A$3:$Y$19</definedName>
    <definedName name="_xlnm.Print_Area" localSheetId="0">'Obras-Novembro'!$A$1:$L$37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4" i="1"/>
  <c r="G5" i="1"/>
  <c r="G6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8" i="1"/>
  <c r="H18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4" i="4"/>
  <c r="P20" i="4" l="1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Q25" i="4" l="1"/>
  <c r="U25" i="4" s="1"/>
  <c r="W25" i="4" s="1"/>
  <c r="Q30" i="4"/>
  <c r="U30" i="4" s="1"/>
  <c r="W30" i="4" s="1"/>
  <c r="Q29" i="4"/>
  <c r="U29" i="4" s="1"/>
  <c r="W29" i="4" s="1"/>
  <c r="Q23" i="4"/>
  <c r="U23" i="4" s="1"/>
  <c r="W23" i="4" s="1"/>
  <c r="Q24" i="4"/>
  <c r="U24" i="4" s="1"/>
  <c r="W24" i="4" s="1"/>
  <c r="Q32" i="4"/>
  <c r="U32" i="4" s="1"/>
  <c r="W32" i="4" s="1"/>
  <c r="Q26" i="4"/>
  <c r="U26" i="4" s="1"/>
  <c r="W26" i="4" s="1"/>
  <c r="Q20" i="4"/>
  <c r="U20" i="4" s="1"/>
  <c r="W20" i="4" s="1"/>
  <c r="Q28" i="4"/>
  <c r="U28" i="4" s="1"/>
  <c r="W28" i="4" s="1"/>
  <c r="Q22" i="4"/>
  <c r="U22" i="4" s="1"/>
  <c r="W22" i="4" s="1"/>
  <c r="Q33" i="4"/>
  <c r="U33" i="4" s="1"/>
  <c r="W33" i="4" s="1"/>
  <c r="Q27" i="4"/>
  <c r="U27" i="4" s="1"/>
  <c r="W27" i="4" s="1"/>
  <c r="Q21" i="4"/>
  <c r="U21" i="4" s="1"/>
  <c r="W21" i="4" s="1"/>
  <c r="Q31" i="4"/>
  <c r="U31" i="4" s="1"/>
  <c r="W31" i="4" s="1"/>
  <c r="M5" i="4" l="1"/>
  <c r="P5" i="4"/>
  <c r="M6" i="4"/>
  <c r="P6" i="4"/>
  <c r="M7" i="4"/>
  <c r="P7" i="4"/>
  <c r="M8" i="4"/>
  <c r="P8" i="4"/>
  <c r="M9" i="4"/>
  <c r="P9" i="4"/>
  <c r="M10" i="4"/>
  <c r="P10" i="4"/>
  <c r="M11" i="4"/>
  <c r="P11" i="4"/>
  <c r="M12" i="4"/>
  <c r="P12" i="4"/>
  <c r="M17" i="4"/>
  <c r="P17" i="4"/>
  <c r="M16" i="4"/>
  <c r="P16" i="4"/>
  <c r="M13" i="4"/>
  <c r="P13" i="4"/>
  <c r="M14" i="4"/>
  <c r="P14" i="4"/>
  <c r="M15" i="4"/>
  <c r="P15" i="4"/>
  <c r="M18" i="4"/>
  <c r="P18" i="4"/>
  <c r="M19" i="4"/>
  <c r="P19" i="4"/>
  <c r="P4" i="4"/>
  <c r="M4" i="4"/>
  <c r="Q16" i="4" l="1"/>
  <c r="Q13" i="4"/>
  <c r="Q4" i="4"/>
  <c r="Q15" i="4"/>
  <c r="Q11" i="4"/>
  <c r="Q6" i="4"/>
  <c r="Q9" i="4"/>
  <c r="Q14" i="4"/>
  <c r="Q17" i="4"/>
  <c r="Q8" i="4"/>
  <c r="Q5" i="4"/>
  <c r="Q18" i="4"/>
  <c r="Q12" i="4"/>
  <c r="Q7" i="4"/>
  <c r="Q19" i="4"/>
  <c r="Q10" i="4"/>
  <c r="U18" i="4" l="1"/>
  <c r="W18" i="4" s="1"/>
  <c r="U6" i="4"/>
  <c r="W6" i="4" s="1"/>
  <c r="U5" i="4"/>
  <c r="W5" i="4" s="1"/>
  <c r="U11" i="4"/>
  <c r="W11" i="4" s="1"/>
  <c r="U8" i="4"/>
  <c r="W8" i="4" s="1"/>
  <c r="U19" i="4"/>
  <c r="W19" i="4" s="1"/>
  <c r="U17" i="4"/>
  <c r="W17" i="4" s="1"/>
  <c r="U4" i="4"/>
  <c r="W4" i="4" s="1"/>
  <c r="U10" i="4"/>
  <c r="W10" i="4" s="1"/>
  <c r="U15" i="4"/>
  <c r="W15" i="4" s="1"/>
  <c r="U7" i="4"/>
  <c r="W7" i="4" s="1"/>
  <c r="U14" i="4"/>
  <c r="W14" i="4" s="1"/>
  <c r="U13" i="4"/>
  <c r="W13" i="4" s="1"/>
  <c r="U12" i="4"/>
  <c r="W12" i="4" s="1"/>
  <c r="U9" i="4"/>
  <c r="W9" i="4" s="1"/>
  <c r="U16" i="4"/>
  <c r="W16" i="4" s="1"/>
</calcChain>
</file>

<file path=xl/sharedStrings.xml><?xml version="1.0" encoding="utf-8"?>
<sst xmlns="http://schemas.openxmlformats.org/spreadsheetml/2006/main" count="598" uniqueCount="130">
  <si>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</si>
  <si>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</si>
  <si>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</si>
  <si>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</si>
  <si>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</si>
  <si>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</si>
  <si>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</si>
  <si>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</si>
  <si>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</si>
  <si>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</si>
  <si>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</si>
  <si>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</si>
  <si>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</si>
  <si>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</si>
  <si>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Empresa / Nome</t>
  </si>
  <si>
    <t>Nota Fiscal / RPA</t>
  </si>
  <si>
    <t>Prog. Pgto.</t>
  </si>
  <si>
    <t>NF</t>
  </si>
  <si>
    <t>https://transparencia.mpmg.mp.br/download/</t>
  </si>
  <si>
    <t>.pdf</t>
  </si>
  <si>
    <t>Objeto</t>
  </si>
  <si>
    <t>mpmg_nota_fiscal_</t>
  </si>
  <si>
    <t>Renomear nota fiscal</t>
  </si>
  <si>
    <t>-</t>
  </si>
  <si>
    <t>Data Exigibilidade</t>
  </si>
  <si>
    <t>Dados Hiperlink</t>
  </si>
  <si>
    <t>Contrato ou PC</t>
  </si>
  <si>
    <t>2023_unid_1091_contrato_</t>
  </si>
  <si>
    <t>ENDEAL ENGENHARIA E CONSTRUCOES LTDA</t>
  </si>
  <si>
    <t>CONCRETEASY ENGENHARIA EIRELI</t>
  </si>
  <si>
    <t>03.430.585/0001-78</t>
  </si>
  <si>
    <t>27.022.552/0001-57</t>
  </si>
  <si>
    <t>18.354.443/0001-46</t>
  </si>
  <si>
    <t>EDIFICACAO SEDE PROPRIA</t>
  </si>
  <si>
    <t>RETOMADA CONSTRUCAO SEDE PROPRIA</t>
  </si>
  <si>
    <t xml:space="preserve">112-22 </t>
  </si>
  <si>
    <t xml:space="preserve">050-22 </t>
  </si>
  <si>
    <t xml:space="preserve">CONTROLE ENGENHARIA EIRELI </t>
  </si>
  <si>
    <t>Ordem Cronológica de Pagamentos de Realização de Obras 2023</t>
  </si>
  <si>
    <t>SEI</t>
  </si>
  <si>
    <t>ALMEIDA TOSCANO CONSTRUCOES E REFORMAS LTDA</t>
  </si>
  <si>
    <t>01.214.310/0001-71</t>
  </si>
  <si>
    <t>SERVICOS CIVIL, HIDRAULICA, ELETRICA E AFINS</t>
  </si>
  <si>
    <t xml:space="preserve">081-22 </t>
  </si>
  <si>
    <t>NOVEMBRO</t>
  </si>
  <si>
    <t>19.16.2305.0143649/2023-61</t>
  </si>
  <si>
    <t>19.16.2480.0146565/2023-87</t>
  </si>
  <si>
    <t>19.16.2480.0146845/2023-93</t>
  </si>
  <si>
    <t>19.16.2480.0146882/2023-64</t>
  </si>
  <si>
    <t>19.16.2480.0146921/2023-78</t>
  </si>
  <si>
    <t>19.16.2480.0146936/2023-61</t>
  </si>
  <si>
    <t>19.16.2480.0146946/2023-82</t>
  </si>
  <si>
    <t>19.16.2304.0147213/2023-72</t>
  </si>
  <si>
    <t>19.16.2305.0147798/2023-73</t>
  </si>
  <si>
    <t>19.16.2480.0148381/2023-40</t>
  </si>
  <si>
    <t>19.16.2480.0153871/2023-26</t>
  </si>
  <si>
    <t>19.16.2305.0149148/2023-95</t>
  </si>
  <si>
    <t>CONTROLE ENGENHARIA EIRELI</t>
  </si>
  <si>
    <t>PROJAN ENGENHARIA LTDA - EPP</t>
  </si>
  <si>
    <t>22.638.898/0001-60</t>
  </si>
  <si>
    <t>SERVIÇOS CONTINUADOS DE PINTURA EM GERAL</t>
  </si>
  <si>
    <t>INSTALACAO DE LINHA DE VIDA E PONTOS DE ANCORAGEM</t>
  </si>
  <si>
    <t>SERVIÇOS MANUTENCAO PREVENTIVA E CORRETIVA DE COBERTURAS</t>
  </si>
  <si>
    <t xml:space="preserve">164-19 </t>
  </si>
  <si>
    <t>203-20</t>
  </si>
  <si>
    <t>notas_fiscais/realizacao_de_obras/2023/11/</t>
  </si>
  <si>
    <t xml:space="preserve">mpmg_nota_fiscal_16-2023_unid_1091_contrato_050-22 </t>
  </si>
  <si>
    <t xml:space="preserve">mpmg_nota_fiscal_154-2023_unid_1091_contrato_081-22 </t>
  </si>
  <si>
    <t xml:space="preserve">mpmg_nota_fiscal_74-2023_unid_1091_contrato_164-19 </t>
  </si>
  <si>
    <t xml:space="preserve">mpmg_nota_fiscal_75-2023_unid_1091_contrato_164-19 </t>
  </si>
  <si>
    <t xml:space="preserve">mpmg_nota_fiscal_76-2023_unid_1091_contrato_164-19 </t>
  </si>
  <si>
    <t xml:space="preserve">mpmg_nota_fiscal_77-2023_unid_1091_contrato_164-19 </t>
  </si>
  <si>
    <t xml:space="preserve">mpmg_nota_fiscal_78-2023_unid_1091_contrato_164-19 </t>
  </si>
  <si>
    <t xml:space="preserve">mpmg_nota_fiscal_17-2023_unid_1091_contrato_050-22 </t>
  </si>
  <si>
    <t xml:space="preserve">mpmg_nota_fiscal_456-2023_unid_1091_contrato_112-22 </t>
  </si>
  <si>
    <t xml:space="preserve">mpmg_nota_fiscal_457-2023_unid_1091_contrato_112-22 </t>
  </si>
  <si>
    <t xml:space="preserve">mpmg_nota_fiscal_458-2023_unid_1091_contrato_112-22 </t>
  </si>
  <si>
    <t xml:space="preserve">mpmg_nota_fiscal_459-2023_unid_1091_contrato_112-22 </t>
  </si>
  <si>
    <t xml:space="preserve">mpmg_nota_fiscal_460-2023_unid_1091_contrato_112-22 </t>
  </si>
  <si>
    <t xml:space="preserve">mpmg_nota_fiscal_461-2023_unid_1091_contrato_112-22 </t>
  </si>
  <si>
    <t xml:space="preserve">mpmg_nota_fiscal_462-2023_unid_1091_contrato_112-22 </t>
  </si>
  <si>
    <t xml:space="preserve">mpmg_nota_fiscal_464-2023_unid_1091_contrato_112-22 </t>
  </si>
  <si>
    <t xml:space="preserve">mpmg_nota_fiscal_465-2023_unid_1091_contrato_112-22 </t>
  </si>
  <si>
    <t xml:space="preserve">mpmg_nota_fiscal_466-2023_unid_1091_contrato_112-22 </t>
  </si>
  <si>
    <t xml:space="preserve">mpmg_nota_fiscal_467-2023_unid_1091_contrato_112-22 </t>
  </si>
  <si>
    <t xml:space="preserve">mpmg_nota_fiscal_468-2023_unid_1091_contrato_112-22 </t>
  </si>
  <si>
    <t xml:space="preserve">mpmg_nota_fiscal_469-2023_unid_1091_contrato_112-22 </t>
  </si>
  <si>
    <t xml:space="preserve">mpmg_nota_fiscal_470-2023_unid_1091_contrato_112-22 </t>
  </si>
  <si>
    <t xml:space="preserve">mpmg_nota_fiscal_471-2023_unid_1091_contrato_112-22 </t>
  </si>
  <si>
    <t>mpmg_nota_fiscal_1159-2023_unid_1091_contrato_203-20</t>
  </si>
  <si>
    <t>CT - SIAD</t>
  </si>
  <si>
    <t>19.16.3901.0099263-2023-67</t>
  </si>
  <si>
    <t>https://transparencia.mpmg.mp.br/download/notas_fiscais/realizacao_de_obras/2023/11/mpmg_nota_fiscal_1159-2023_unid_1091_contrato_203-20.pdf</t>
  </si>
  <si>
    <t>https://transparencia.mpmg.mp.br/download/notas_fiscais/realizacao_de_obras/2023/11/mpmg_nota_fiscal_16-2023_unid_1091_contrato_050-22.pdf</t>
  </si>
  <si>
    <t>https://transparencia.mpmg.mp.br/download/notas_fiscais/realizacao_de_obras/2023/11/mpmg_nota_fiscal_154-2023_unid_1091_contrato_081-22.pdf</t>
  </si>
  <si>
    <t>https://transparencia.mpmg.mp.br/download/notas_fiscais/realizacao_de_obras/2023/11/mpmg_nota_fiscal_74-2023_unid_1091_contrato_164-19.pdf</t>
  </si>
  <si>
    <t>https://transparencia.mpmg.mp.br/download/notas_fiscais/realizacao_de_obras/2023/11/mpmg_nota_fiscal_75-2023_unid_1091_contrato_164-19.pdf</t>
  </si>
  <si>
    <t>https://transparencia.mpmg.mp.br/download/notas_fiscais/realizacao_de_obras/2023/11/mpmg_nota_fiscal_76-2023_unid_1091_contrato_164-19.pdf</t>
  </si>
  <si>
    <t>https://transparencia.mpmg.mp.br/download/notas_fiscais/realizacao_de_obras/2023/11/mpmg_nota_fiscal_77-2023_unid_1091_contrato_164-19.pdf</t>
  </si>
  <si>
    <t>https://transparencia.mpmg.mp.br/download/notas_fiscais/realizacao_de_obras/2023/11/mpmg_nota_fiscal_78-2023_unid_1091_contrato_164-19.pdf</t>
  </si>
  <si>
    <t>https://transparencia.mpmg.mp.br/download/notas_fiscais/realizacao_de_obras/2023/11/mpmg_nota_fiscal_17-2023_unid_1091_contrato_050-22.pdf</t>
  </si>
  <si>
    <t>https://transparencia.mpmg.mp.br/download/notas_fiscais/realizacao_de_obras/2023/11/mpmg_nota_fiscal_456-2023_unid_1091_contrato_112-22.pdf</t>
  </si>
  <si>
    <t>https://transparencia.mpmg.mp.br/download/notas_fiscais/realizacao_de_obras/2023/11/mpmg_nota_fiscal_457-2023_unid_1091_contrato_112-22.pdf</t>
  </si>
  <si>
    <t>https://transparencia.mpmg.mp.br/download/notas_fiscais/realizacao_de_obras/2023/11/mpmg_nota_fiscal_458-2023_unid_1091_contrato_112-22.pdf</t>
  </si>
  <si>
    <t>https://transparencia.mpmg.mp.br/download/notas_fiscais/realizacao_de_obras/2023/11/mpmg_nota_fiscal_459-2023_unid_1091_contrato_112-22.pdf</t>
  </si>
  <si>
    <t>https://transparencia.mpmg.mp.br/download/notas_fiscais/realizacao_de_obras/2023/11/mpmg_nota_fiscal_460-2023_unid_1091_contrato_112-22.pdf</t>
  </si>
  <si>
    <t>https://transparencia.mpmg.mp.br/download/notas_fiscais/realizacao_de_obras/2023/11/mpmg_nota_fiscal_461-2023_unid_1091_contrato_112-22.pdf</t>
  </si>
  <si>
    <t>https://transparencia.mpmg.mp.br/download/notas_fiscais/realizacao_de_obras/2023/11/mpmg_nota_fiscal_462-2023_unid_1091_contrato_112-22.pdf</t>
  </si>
  <si>
    <t>https://transparencia.mpmg.mp.br/download/notas_fiscais/realizacao_de_obras/2023/11/mpmg_nota_fiscal_464-2023_unid_1091_contrato_112-22.pdf</t>
  </si>
  <si>
    <t>https://transparencia.mpmg.mp.br/download/notas_fiscais/realizacao_de_obras/2023/11/mpmg_nota_fiscal_465-2023_unid_1091_contrato_112-22.pdf</t>
  </si>
  <si>
    <t>https://transparencia.mpmg.mp.br/download/notas_fiscais/realizacao_de_obras/2023/11/mpmg_nota_fiscal_466-2023_unid_1091_contrato_112-22.pdf</t>
  </si>
  <si>
    <t>https://transparencia.mpmg.mp.br/download/notas_fiscais/realizacao_de_obras/2023/11/mpmg_nota_fiscal_467-2023_unid_1091_contrato_112-22.pdf</t>
  </si>
  <si>
    <t>https://transparencia.mpmg.mp.br/download/notas_fiscais/realizacao_de_obras/2023/11/mpmg_nota_fiscal_468-2023_unid_1091_contrato_112-22.pdf</t>
  </si>
  <si>
    <t>https://transparencia.mpmg.mp.br/download/notas_fiscais/realizacao_de_obras/2023/11/mpmg_nota_fiscal_469-2023_unid_1091_contrato_112-22.pdf</t>
  </si>
  <si>
    <t>https://transparencia.mpmg.mp.br/download/notas_fiscais/realizacao_de_obras/2023/11/mpmg_nota_fiscal_470-2023_unid_1091_contrato_112-22.pdf</t>
  </si>
  <si>
    <t>https://transparencia.mpmg.mp.br/download/notas_fiscais/realizacao_de_obras/2023/11/mpmg_nota_fiscal_471-2023_unid_1091_contrato_112-22.pdf</t>
  </si>
  <si>
    <t>mpmg_nota_fiscal_450-2023_unid_1091_contrato_19.16.3901.0099263-2023-67</t>
  </si>
  <si>
    <t>mpmg_nota_fiscal_451-2023_unid_1091_contrato_19.16.3901.0099263-2023-67</t>
  </si>
  <si>
    <t>mpmg_nota_fiscal_452-2023_unid_1091_contrato_19.16.3901.0099263-2023-67</t>
  </si>
  <si>
    <t>mpmg_nota_fiscal_453-2023_unid_1091_contrato_19.16.3901.0099263-2023-67</t>
  </si>
  <si>
    <t>mpmg_nota_fiscal_454-2023_unid_1091_contrato_19.16.3901.0099263-2023-67</t>
  </si>
  <si>
    <t>mpmg_nota_fiscal_455-2023_unid_1091_contrato_19.16.3901.0099263-2023-67</t>
  </si>
  <si>
    <t>SERVICOS CONTINUADOS DE PINTURA EM GERAL</t>
  </si>
  <si>
    <t>SERVICOS MANUTENCAO PREVENTIVA E CORRETIVA DE COBERTURAS</t>
  </si>
  <si>
    <t>https://transparencia.mpmg.mp.br/download/notas_fiscais/realizacao_de_obras/2023/11/mpmg_nota_fiscal_450-2023_unid_1091_contrato_19.16.3901.0099263-2023-67.pdf</t>
  </si>
  <si>
    <t>https://transparencia.mpmg.mp.br/download/notas_fiscais/realizacao_de_obras/2023/11/mpmg_nota_fiscal_451-2023_unid_1091_contrato_19.16.3901.0099263-2023-67.pdf</t>
  </si>
  <si>
    <t>https://transparencia.mpmg.mp.br/download/notas_fiscais/realizacao_de_obras/2023/11/mpmg_nota_fiscal_452-2023_unid_1091_contrato_19.16.3901.0099263-2023-67.pdf</t>
  </si>
  <si>
    <t>https://transparencia.mpmg.mp.br/download/notas_fiscais/realizacao_de_obras/2023/11/mpmg_nota_fiscal_453-2023_unid_1091_contrato_19.16.3901.0099263-2023-67.pdf</t>
  </si>
  <si>
    <t>https://transparencia.mpmg.mp.br/download/notas_fiscais/realizacao_de_obras/2023/11/mpmg_nota_fiscal_454-2023_unid_1091_contrato_19.16.3901.0099263-2023-67.pdf</t>
  </si>
  <si>
    <t>https://transparencia.mpmg.mp.br/download/notas_fiscais/realizacao_de_obras/2023/11/mpmg_nota_fiscal_455-2023_unid_1091_contrato_19.16.3901.0099263-2023-67.pdf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</si>
</sst>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"/>
    </font>
    <font>
      <sz val="11"/>
      <name val="Times "/>
    </font>
    <font>
      <u/>
      <sz val="11"/>
      <color theme="10"/>
      <name val="Times 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4" xfId="0" applyFont="1" applyFill="1" applyBorder="1"/>
    <xf numFmtId="1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vertical="center"/>
    </xf>
    <xf numFmtId="0" fontId="9" fillId="0" borderId="0" xfId="0" applyFont="1"/>
    <xf numFmtId="0" fontId="10" fillId="4" borderId="9" xfId="0" applyFont="1" applyFill="1" applyBorder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Fill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14" fontId="6" fillId="3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 vertical="center" wrapText="1"/>
    </xf>
  </cellXfs>
  <cellStyles count="3">
    <cellStyle name="Hiperlink" xfId="2" builtinId="8"/>
    <cellStyle name="Hyperlink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showGridLines="0" tabSelected="1" workbookViewId="0">
      <selection activeCell="D20" sqref="D20"/>
    </sheetView>
  </sheetViews>
  <sheetFormatPr defaultRowHeight="15"/>
  <cols>
    <col min="1" max="1" width="9.140625" style="1"/>
    <col min="2" max="2" width="13.85546875" style="1" customWidth="1"/>
    <col min="3" max="3" width="18.28515625" style="1" customWidth="1"/>
    <col min="4" max="4" width="59.42578125" style="1" bestFit="1" customWidth="1"/>
    <col min="5" max="5" width="19.85546875" style="1" customWidth="1"/>
    <col min="6" max="6" width="76.42578125" style="1" bestFit="1" customWidth="1"/>
    <col min="7" max="7" width="21.28515625" style="1" customWidth="1"/>
    <col min="8" max="8" width="22.425781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>
      <c r="B1" s="22" t="s">
        <v>38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25.5" customHeight="1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30.75" customHeight="1">
      <c r="B3" s="3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3" t="s">
        <v>8</v>
      </c>
      <c r="K3" s="4" t="s">
        <v>9</v>
      </c>
    </row>
    <row r="4" spans="2:11" ht="25.5" customHeight="1">
      <c r="B4" s="30" t="s">
        <v>44</v>
      </c>
      <c r="C4" s="31">
        <v>1</v>
      </c>
      <c r="D4" s="34" t="s">
        <v>57</v>
      </c>
      <c r="E4" s="35" t="s">
        <v>32</v>
      </c>
      <c r="F4" s="35" t="s">
        <v>34</v>
      </c>
      <c r="G4" s="32">
        <f>HYPERLINK(Planilha2!Y4,Planilha2!X4)</f>
        <v>16</v>
      </c>
      <c r="H4" s="36">
        <f>WORKDAY(I4,-2)</f>
        <v>45246</v>
      </c>
      <c r="I4" s="36">
        <v>45250</v>
      </c>
      <c r="J4" s="33" t="s">
        <v>10</v>
      </c>
      <c r="K4" s="37">
        <v>90636.72</v>
      </c>
    </row>
    <row r="5" spans="2:11" ht="25.5" customHeight="1">
      <c r="B5" s="30" t="s">
        <v>44</v>
      </c>
      <c r="C5" s="31">
        <v>2</v>
      </c>
      <c r="D5" s="34" t="s">
        <v>40</v>
      </c>
      <c r="E5" s="35" t="s">
        <v>41</v>
      </c>
      <c r="F5" s="35" t="s">
        <v>42</v>
      </c>
      <c r="G5" s="32">
        <f>HYPERLINK(Planilha2!Y5,Planilha2!X5)</f>
        <v>154</v>
      </c>
      <c r="H5" s="36">
        <f>WORKDAY(I5,-2)</f>
        <v>45251</v>
      </c>
      <c r="I5" s="36">
        <v>45253</v>
      </c>
      <c r="J5" s="33" t="s">
        <v>10</v>
      </c>
      <c r="K5" s="37">
        <v>3278.32</v>
      </c>
    </row>
    <row r="6" spans="2:11" ht="25.5" customHeight="1">
      <c r="B6" s="30" t="s">
        <v>44</v>
      </c>
      <c r="C6" s="31">
        <v>3</v>
      </c>
      <c r="D6" s="34" t="s">
        <v>29</v>
      </c>
      <c r="E6" s="35" t="s">
        <v>31</v>
      </c>
      <c r="F6" s="35" t="s">
        <v>122</v>
      </c>
      <c r="G6" s="32">
        <f>HYPERLINK(Planilha2!Y6,Planilha2!X6)</f>
        <v>450</v>
      </c>
      <c r="H6" s="36">
        <f>WORKDAY(I6,-2)</f>
        <v>45252</v>
      </c>
      <c r="I6" s="36">
        <v>45254</v>
      </c>
      <c r="J6" s="33" t="s">
        <v>10</v>
      </c>
      <c r="K6" s="37">
        <v>43458.62</v>
      </c>
    </row>
    <row r="7" spans="2:11" ht="25.5" customHeight="1">
      <c r="B7" s="30" t="s">
        <v>44</v>
      </c>
      <c r="C7" s="31">
        <v>4</v>
      </c>
      <c r="D7" s="34" t="s">
        <v>29</v>
      </c>
      <c r="E7" s="35" t="s">
        <v>31</v>
      </c>
      <c r="F7" s="35" t="s">
        <v>122</v>
      </c>
      <c r="G7" s="32">
        <f>HYPERLINK(Planilha2!Y7,Planilha2!X7)</f>
        <v>451</v>
      </c>
      <c r="H7" s="36">
        <f>WORKDAY(I7,-2)</f>
        <v>45252</v>
      </c>
      <c r="I7" s="36">
        <v>45254</v>
      </c>
      <c r="J7" s="33" t="s">
        <v>10</v>
      </c>
      <c r="K7" s="37">
        <v>887.04</v>
      </c>
    </row>
    <row r="8" spans="2:11" ht="25.5" customHeight="1">
      <c r="B8" s="30" t="s">
        <v>44</v>
      </c>
      <c r="C8" s="31">
        <v>5</v>
      </c>
      <c r="D8" s="34" t="s">
        <v>29</v>
      </c>
      <c r="E8" s="35" t="s">
        <v>31</v>
      </c>
      <c r="F8" s="35" t="s">
        <v>122</v>
      </c>
      <c r="G8" s="32">
        <f>HYPERLINK(Planilha2!Y8,Planilha2!X8)</f>
        <v>452</v>
      </c>
      <c r="H8" s="36">
        <f>WORKDAY(I8,-2)</f>
        <v>45252</v>
      </c>
      <c r="I8" s="36">
        <v>45254</v>
      </c>
      <c r="J8" s="33" t="s">
        <v>10</v>
      </c>
      <c r="K8" s="37">
        <v>3321.75</v>
      </c>
    </row>
    <row r="9" spans="2:11" ht="25.5" customHeight="1">
      <c r="B9" s="30" t="s">
        <v>44</v>
      </c>
      <c r="C9" s="31">
        <v>6</v>
      </c>
      <c r="D9" s="34" t="s">
        <v>29</v>
      </c>
      <c r="E9" s="35" t="s">
        <v>31</v>
      </c>
      <c r="F9" s="35" t="s">
        <v>122</v>
      </c>
      <c r="G9" s="32">
        <f>HYPERLINK(Planilha2!Y9,Planilha2!X9)</f>
        <v>453</v>
      </c>
      <c r="H9" s="36">
        <f>WORKDAY(I9,-2)</f>
        <v>45252</v>
      </c>
      <c r="I9" s="36">
        <v>45254</v>
      </c>
      <c r="J9" s="33" t="s">
        <v>10</v>
      </c>
      <c r="K9" s="37">
        <v>6804.71</v>
      </c>
    </row>
    <row r="10" spans="2:11" ht="25.5" customHeight="1">
      <c r="B10" s="30" t="s">
        <v>44</v>
      </c>
      <c r="C10" s="31">
        <v>7</v>
      </c>
      <c r="D10" s="34" t="s">
        <v>29</v>
      </c>
      <c r="E10" s="35" t="s">
        <v>31</v>
      </c>
      <c r="F10" s="35" t="s">
        <v>122</v>
      </c>
      <c r="G10" s="32">
        <f>HYPERLINK(Planilha2!Y10,Planilha2!X10)</f>
        <v>454</v>
      </c>
      <c r="H10" s="36">
        <f>WORKDAY(I10,-2)</f>
        <v>45252</v>
      </c>
      <c r="I10" s="36">
        <v>45254</v>
      </c>
      <c r="J10" s="33" t="s">
        <v>10</v>
      </c>
      <c r="K10" s="37">
        <v>55308.74</v>
      </c>
    </row>
    <row r="11" spans="2:11" ht="25.5" customHeight="1">
      <c r="B11" s="30" t="s">
        <v>44</v>
      </c>
      <c r="C11" s="31">
        <v>8</v>
      </c>
      <c r="D11" s="34" t="s">
        <v>58</v>
      </c>
      <c r="E11" s="35" t="s">
        <v>59</v>
      </c>
      <c r="F11" s="35" t="s">
        <v>61</v>
      </c>
      <c r="G11" s="32">
        <f>HYPERLINK(Planilha2!Y11,Planilha2!X11)</f>
        <v>74</v>
      </c>
      <c r="H11" s="36">
        <f>WORKDAY(I11,-2)</f>
        <v>45253</v>
      </c>
      <c r="I11" s="36">
        <v>45257</v>
      </c>
      <c r="J11" s="33" t="s">
        <v>10</v>
      </c>
      <c r="K11" s="37">
        <v>21366.92</v>
      </c>
    </row>
    <row r="12" spans="2:11" ht="25.5" customHeight="1">
      <c r="B12" s="30" t="s">
        <v>44</v>
      </c>
      <c r="C12" s="31">
        <v>9</v>
      </c>
      <c r="D12" s="34" t="s">
        <v>58</v>
      </c>
      <c r="E12" s="35" t="s">
        <v>59</v>
      </c>
      <c r="F12" s="35" t="s">
        <v>61</v>
      </c>
      <c r="G12" s="32">
        <f>HYPERLINK(Planilha2!Y12,Planilha2!X12)</f>
        <v>75</v>
      </c>
      <c r="H12" s="36">
        <f>WORKDAY(I12,-2)</f>
        <v>45253</v>
      </c>
      <c r="I12" s="36">
        <v>45257</v>
      </c>
      <c r="J12" s="33" t="s">
        <v>10</v>
      </c>
      <c r="K12" s="37">
        <v>26273.79</v>
      </c>
    </row>
    <row r="13" spans="2:11" ht="25.5" customHeight="1">
      <c r="B13" s="30" t="s">
        <v>44</v>
      </c>
      <c r="C13" s="31">
        <v>10</v>
      </c>
      <c r="D13" s="34" t="s">
        <v>58</v>
      </c>
      <c r="E13" s="35" t="s">
        <v>59</v>
      </c>
      <c r="F13" s="35" t="s">
        <v>61</v>
      </c>
      <c r="G13" s="32">
        <f>HYPERLINK(Planilha2!Y13,Planilha2!X13)</f>
        <v>76</v>
      </c>
      <c r="H13" s="36">
        <f>WORKDAY(I13,-2)</f>
        <v>45253</v>
      </c>
      <c r="I13" s="36">
        <v>45257</v>
      </c>
      <c r="J13" s="33" t="s">
        <v>10</v>
      </c>
      <c r="K13" s="37">
        <v>24961.81</v>
      </c>
    </row>
    <row r="14" spans="2:11" ht="25.5" customHeight="1">
      <c r="B14" s="30" t="s">
        <v>44</v>
      </c>
      <c r="C14" s="31">
        <v>11</v>
      </c>
      <c r="D14" s="34" t="s">
        <v>58</v>
      </c>
      <c r="E14" s="35" t="s">
        <v>59</v>
      </c>
      <c r="F14" s="35" t="s">
        <v>61</v>
      </c>
      <c r="G14" s="32">
        <f>HYPERLINK(Planilha2!Y14,Planilha2!X14)</f>
        <v>77</v>
      </c>
      <c r="H14" s="36">
        <f>WORKDAY(I14,-2)</f>
        <v>45253</v>
      </c>
      <c r="I14" s="36">
        <v>45257</v>
      </c>
      <c r="J14" s="33" t="s">
        <v>10</v>
      </c>
      <c r="K14" s="37">
        <v>28897.58</v>
      </c>
    </row>
    <row r="15" spans="2:11" ht="25.5" customHeight="1">
      <c r="B15" s="30" t="s">
        <v>44</v>
      </c>
      <c r="C15" s="31">
        <v>12</v>
      </c>
      <c r="D15" s="34" t="s">
        <v>58</v>
      </c>
      <c r="E15" s="35" t="s">
        <v>59</v>
      </c>
      <c r="F15" s="35" t="s">
        <v>61</v>
      </c>
      <c r="G15" s="32">
        <f>HYPERLINK(Planilha2!Y15,Planilha2!X15)</f>
        <v>78</v>
      </c>
      <c r="H15" s="36">
        <f>WORKDAY(I15,-2)</f>
        <v>45253</v>
      </c>
      <c r="I15" s="36">
        <v>45257</v>
      </c>
      <c r="J15" s="33" t="s">
        <v>10</v>
      </c>
      <c r="K15" s="37">
        <v>29772</v>
      </c>
    </row>
    <row r="16" spans="2:11" ht="25.5" customHeight="1">
      <c r="B16" s="30" t="s">
        <v>44</v>
      </c>
      <c r="C16" s="31">
        <v>13</v>
      </c>
      <c r="D16" s="34" t="s">
        <v>37</v>
      </c>
      <c r="E16" s="35" t="s">
        <v>32</v>
      </c>
      <c r="F16" s="35" t="s">
        <v>34</v>
      </c>
      <c r="G16" s="32">
        <f>HYPERLINK(Planilha2!Y16,Planilha2!X16)</f>
        <v>17</v>
      </c>
      <c r="H16" s="36">
        <f>WORKDAY(I16,-2)</f>
        <v>45254</v>
      </c>
      <c r="I16" s="36">
        <v>45258</v>
      </c>
      <c r="J16" s="33" t="s">
        <v>10</v>
      </c>
      <c r="K16" s="37">
        <v>596539.25</v>
      </c>
    </row>
    <row r="17" spans="2:11" ht="25.5" customHeight="1">
      <c r="B17" s="30" t="s">
        <v>44</v>
      </c>
      <c r="C17" s="31">
        <v>14</v>
      </c>
      <c r="D17" s="34" t="s">
        <v>29</v>
      </c>
      <c r="E17" s="35" t="s">
        <v>31</v>
      </c>
      <c r="F17" s="35" t="s">
        <v>122</v>
      </c>
      <c r="G17" s="32">
        <f>HYPERLINK(Planilha2!Y17,Planilha2!X17)</f>
        <v>455</v>
      </c>
      <c r="H17" s="36">
        <f>WORKDAY(I17,-2)</f>
        <v>45257</v>
      </c>
      <c r="I17" s="36">
        <v>45259</v>
      </c>
      <c r="J17" s="33" t="s">
        <v>10</v>
      </c>
      <c r="K17" s="37">
        <v>32062.7</v>
      </c>
    </row>
    <row r="18" spans="2:11" ht="25.5" customHeight="1">
      <c r="B18" s="30" t="s">
        <v>44</v>
      </c>
      <c r="C18" s="31">
        <v>15</v>
      </c>
      <c r="D18" s="34" t="s">
        <v>28</v>
      </c>
      <c r="E18" s="35" t="s">
        <v>30</v>
      </c>
      <c r="F18" s="35" t="s">
        <v>33</v>
      </c>
      <c r="G18" s="32">
        <f>HYPERLINK(Planilha2!Y33,Planilha2!X33)</f>
        <v>1159</v>
      </c>
      <c r="H18" s="36">
        <f>WORKDAY(I18,-2)</f>
        <v>45261</v>
      </c>
      <c r="I18" s="36">
        <v>45265</v>
      </c>
      <c r="J18" s="33" t="s">
        <v>10</v>
      </c>
      <c r="K18" s="37">
        <v>193479.35</v>
      </c>
    </row>
    <row r="19" spans="2:11" ht="25.5" customHeight="1">
      <c r="B19" s="30" t="s">
        <v>44</v>
      </c>
      <c r="C19" s="31">
        <v>16</v>
      </c>
      <c r="D19" s="34" t="s">
        <v>29</v>
      </c>
      <c r="E19" s="35" t="s">
        <v>31</v>
      </c>
      <c r="F19" s="38" t="s">
        <v>123</v>
      </c>
      <c r="G19" s="32">
        <f>HYPERLINK(Planilha2!Y18,Planilha2!X18)</f>
        <v>456</v>
      </c>
      <c r="H19" s="36">
        <f>WORKDAY(I19,-2)</f>
        <v>45265</v>
      </c>
      <c r="I19" s="36">
        <v>45267</v>
      </c>
      <c r="J19" s="33" t="s">
        <v>10</v>
      </c>
      <c r="K19" s="37">
        <v>1758.01</v>
      </c>
    </row>
    <row r="20" spans="2:11" ht="25.5" customHeight="1">
      <c r="B20" s="30" t="s">
        <v>44</v>
      </c>
      <c r="C20" s="31">
        <v>17</v>
      </c>
      <c r="D20" s="34" t="s">
        <v>29</v>
      </c>
      <c r="E20" s="35" t="s">
        <v>31</v>
      </c>
      <c r="F20" s="38" t="s">
        <v>123</v>
      </c>
      <c r="G20" s="32">
        <f>HYPERLINK(Planilha2!Y19,Planilha2!X19)</f>
        <v>457</v>
      </c>
      <c r="H20" s="36">
        <f>WORKDAY(I20,-2)</f>
        <v>45265</v>
      </c>
      <c r="I20" s="36">
        <v>45267</v>
      </c>
      <c r="J20" s="33" t="s">
        <v>10</v>
      </c>
      <c r="K20" s="37">
        <v>1219.3699999999999</v>
      </c>
    </row>
    <row r="21" spans="2:11" ht="25.5" customHeight="1">
      <c r="B21" s="30" t="s">
        <v>44</v>
      </c>
      <c r="C21" s="31">
        <v>18</v>
      </c>
      <c r="D21" s="34" t="s">
        <v>29</v>
      </c>
      <c r="E21" s="35" t="s">
        <v>31</v>
      </c>
      <c r="F21" s="38" t="s">
        <v>123</v>
      </c>
      <c r="G21" s="32">
        <f>HYPERLINK(Planilha2!Y20,Planilha2!X20)</f>
        <v>458</v>
      </c>
      <c r="H21" s="36">
        <f>WORKDAY(I21,-2)</f>
        <v>45265</v>
      </c>
      <c r="I21" s="36">
        <v>45267</v>
      </c>
      <c r="J21" s="33" t="s">
        <v>10</v>
      </c>
      <c r="K21" s="37">
        <v>1969.31</v>
      </c>
    </row>
    <row r="22" spans="2:11" ht="25.5" customHeight="1">
      <c r="B22" s="30" t="s">
        <v>44</v>
      </c>
      <c r="C22" s="31">
        <v>19</v>
      </c>
      <c r="D22" s="34" t="s">
        <v>29</v>
      </c>
      <c r="E22" s="35" t="s">
        <v>31</v>
      </c>
      <c r="F22" s="38" t="s">
        <v>123</v>
      </c>
      <c r="G22" s="32">
        <f>HYPERLINK(Planilha2!Y21,Planilha2!X21)</f>
        <v>459</v>
      </c>
      <c r="H22" s="36">
        <f>WORKDAY(I22,-2)</f>
        <v>45265</v>
      </c>
      <c r="I22" s="36">
        <v>45267</v>
      </c>
      <c r="J22" s="33" t="s">
        <v>10</v>
      </c>
      <c r="K22" s="37">
        <v>2803.71</v>
      </c>
    </row>
    <row r="23" spans="2:11" ht="25.5" customHeight="1">
      <c r="B23" s="30" t="s">
        <v>44</v>
      </c>
      <c r="C23" s="31">
        <v>20</v>
      </c>
      <c r="D23" s="34" t="s">
        <v>29</v>
      </c>
      <c r="E23" s="35" t="s">
        <v>31</v>
      </c>
      <c r="F23" s="38" t="s">
        <v>123</v>
      </c>
      <c r="G23" s="32">
        <f>HYPERLINK(Planilha2!Y22,Planilha2!X22)</f>
        <v>460</v>
      </c>
      <c r="H23" s="36">
        <f>WORKDAY(I23,-2)</f>
        <v>45265</v>
      </c>
      <c r="I23" s="36">
        <v>45267</v>
      </c>
      <c r="J23" s="33" t="s">
        <v>10</v>
      </c>
      <c r="K23" s="37">
        <v>1394.31</v>
      </c>
    </row>
    <row r="24" spans="2:11" ht="25.5" customHeight="1">
      <c r="B24" s="30" t="s">
        <v>44</v>
      </c>
      <c r="C24" s="31">
        <v>21</v>
      </c>
      <c r="D24" s="34" t="s">
        <v>29</v>
      </c>
      <c r="E24" s="35" t="s">
        <v>31</v>
      </c>
      <c r="F24" s="38" t="s">
        <v>123</v>
      </c>
      <c r="G24" s="32">
        <f>HYPERLINK(Planilha2!Y23,Planilha2!X23)</f>
        <v>461</v>
      </c>
      <c r="H24" s="36">
        <f>WORKDAY(I24,-2)</f>
        <v>45265</v>
      </c>
      <c r="I24" s="36">
        <v>45267</v>
      </c>
      <c r="J24" s="33" t="s">
        <v>10</v>
      </c>
      <c r="K24" s="37">
        <v>2501.11</v>
      </c>
    </row>
    <row r="25" spans="2:11" ht="25.5" customHeight="1">
      <c r="B25" s="30" t="s">
        <v>44</v>
      </c>
      <c r="C25" s="31">
        <v>22</v>
      </c>
      <c r="D25" s="34" t="s">
        <v>29</v>
      </c>
      <c r="E25" s="35" t="s">
        <v>31</v>
      </c>
      <c r="F25" s="38" t="s">
        <v>123</v>
      </c>
      <c r="G25" s="32">
        <f>HYPERLINK(Planilha2!Y24,Planilha2!X24)</f>
        <v>462</v>
      </c>
      <c r="H25" s="36">
        <f>WORKDAY(I25,-2)</f>
        <v>45265</v>
      </c>
      <c r="I25" s="36">
        <v>45267</v>
      </c>
      <c r="J25" s="33" t="s">
        <v>10</v>
      </c>
      <c r="K25" s="37">
        <v>8143.85</v>
      </c>
    </row>
    <row r="26" spans="2:11" ht="25.5" customHeight="1">
      <c r="B26" s="30" t="s">
        <v>44</v>
      </c>
      <c r="C26" s="31">
        <v>23</v>
      </c>
      <c r="D26" s="34" t="s">
        <v>29</v>
      </c>
      <c r="E26" s="35" t="s">
        <v>31</v>
      </c>
      <c r="F26" s="38" t="s">
        <v>123</v>
      </c>
      <c r="G26" s="32">
        <f>HYPERLINK(Planilha2!Y25,Planilha2!X25)</f>
        <v>464</v>
      </c>
      <c r="H26" s="36">
        <f>WORKDAY(I26,-2)</f>
        <v>45265</v>
      </c>
      <c r="I26" s="36">
        <v>45267</v>
      </c>
      <c r="J26" s="33" t="s">
        <v>10</v>
      </c>
      <c r="K26" s="39">
        <v>2055.9</v>
      </c>
    </row>
    <row r="27" spans="2:11" ht="25.5" customHeight="1">
      <c r="B27" s="30" t="s">
        <v>44</v>
      </c>
      <c r="C27" s="31">
        <v>24</v>
      </c>
      <c r="D27" s="34" t="s">
        <v>29</v>
      </c>
      <c r="E27" s="35" t="s">
        <v>31</v>
      </c>
      <c r="F27" s="38" t="s">
        <v>123</v>
      </c>
      <c r="G27" s="32">
        <f>HYPERLINK(Planilha2!Y26,Planilha2!X26)</f>
        <v>465</v>
      </c>
      <c r="H27" s="36">
        <f>WORKDAY(I27,-2)</f>
        <v>45265</v>
      </c>
      <c r="I27" s="36">
        <v>45267</v>
      </c>
      <c r="J27" s="33" t="s">
        <v>10</v>
      </c>
      <c r="K27" s="37">
        <v>1281.73</v>
      </c>
    </row>
    <row r="28" spans="2:11" ht="25.5" customHeight="1">
      <c r="B28" s="30" t="s">
        <v>44</v>
      </c>
      <c r="C28" s="31">
        <v>25</v>
      </c>
      <c r="D28" s="34" t="s">
        <v>29</v>
      </c>
      <c r="E28" s="35" t="s">
        <v>31</v>
      </c>
      <c r="F28" s="38" t="s">
        <v>123</v>
      </c>
      <c r="G28" s="32">
        <f>HYPERLINK(Planilha2!Y27,Planilha2!X27)</f>
        <v>466</v>
      </c>
      <c r="H28" s="36">
        <f>WORKDAY(I28,-2)</f>
        <v>45265</v>
      </c>
      <c r="I28" s="36">
        <v>45267</v>
      </c>
      <c r="J28" s="33" t="s">
        <v>10</v>
      </c>
      <c r="K28" s="37">
        <v>900.7</v>
      </c>
    </row>
    <row r="29" spans="2:11" ht="25.5" customHeight="1">
      <c r="B29" s="30" t="s">
        <v>44</v>
      </c>
      <c r="C29" s="31">
        <v>26</v>
      </c>
      <c r="D29" s="34" t="s">
        <v>29</v>
      </c>
      <c r="E29" s="35" t="s">
        <v>31</v>
      </c>
      <c r="F29" s="38" t="s">
        <v>123</v>
      </c>
      <c r="G29" s="32">
        <f>HYPERLINK(Planilha2!Y28,Planilha2!X28)</f>
        <v>467</v>
      </c>
      <c r="H29" s="36">
        <f>WORKDAY(I29,-2)</f>
        <v>45265</v>
      </c>
      <c r="I29" s="36">
        <v>45267</v>
      </c>
      <c r="J29" s="33" t="s">
        <v>10</v>
      </c>
      <c r="K29" s="37">
        <v>1505.15</v>
      </c>
    </row>
    <row r="30" spans="2:11" ht="25.5" customHeight="1">
      <c r="B30" s="30" t="s">
        <v>44</v>
      </c>
      <c r="C30" s="31">
        <v>27</v>
      </c>
      <c r="D30" s="34" t="s">
        <v>29</v>
      </c>
      <c r="E30" s="35" t="s">
        <v>31</v>
      </c>
      <c r="F30" s="38" t="s">
        <v>123</v>
      </c>
      <c r="G30" s="32">
        <f>HYPERLINK(Planilha2!Y29,Planilha2!X29)</f>
        <v>468</v>
      </c>
      <c r="H30" s="36">
        <f>WORKDAY(I30,-2)</f>
        <v>45265</v>
      </c>
      <c r="I30" s="36">
        <v>45267</v>
      </c>
      <c r="J30" s="33" t="s">
        <v>10</v>
      </c>
      <c r="K30" s="37">
        <v>1129.31</v>
      </c>
    </row>
    <row r="31" spans="2:11" ht="25.5" customHeight="1">
      <c r="B31" s="30" t="s">
        <v>44</v>
      </c>
      <c r="C31" s="31">
        <v>28</v>
      </c>
      <c r="D31" s="34" t="s">
        <v>29</v>
      </c>
      <c r="E31" s="35" t="s">
        <v>31</v>
      </c>
      <c r="F31" s="38" t="s">
        <v>123</v>
      </c>
      <c r="G31" s="32">
        <f>HYPERLINK(Planilha2!Y30,Planilha2!X30)</f>
        <v>469</v>
      </c>
      <c r="H31" s="36">
        <f>WORKDAY(I31,-2)</f>
        <v>45265</v>
      </c>
      <c r="I31" s="36">
        <v>45267</v>
      </c>
      <c r="J31" s="33" t="s">
        <v>10</v>
      </c>
      <c r="K31" s="37">
        <v>3502.26</v>
      </c>
    </row>
    <row r="32" spans="2:11" ht="25.5" customHeight="1">
      <c r="B32" s="30" t="s">
        <v>44</v>
      </c>
      <c r="C32" s="31">
        <v>29</v>
      </c>
      <c r="D32" s="34" t="s">
        <v>29</v>
      </c>
      <c r="E32" s="35" t="s">
        <v>31</v>
      </c>
      <c r="F32" s="38" t="s">
        <v>123</v>
      </c>
      <c r="G32" s="32">
        <f>HYPERLINK(Planilha2!Y31,Planilha2!X31)</f>
        <v>470</v>
      </c>
      <c r="H32" s="36">
        <f>WORKDAY(I32,-2)</f>
        <v>45265</v>
      </c>
      <c r="I32" s="36">
        <v>45267</v>
      </c>
      <c r="J32" s="33" t="s">
        <v>10</v>
      </c>
      <c r="K32" s="37">
        <v>1409.89</v>
      </c>
    </row>
    <row r="33" spans="2:11" ht="25.5" customHeight="1">
      <c r="B33" s="30" t="s">
        <v>44</v>
      </c>
      <c r="C33" s="31">
        <v>30</v>
      </c>
      <c r="D33" s="34" t="s">
        <v>29</v>
      </c>
      <c r="E33" s="35" t="s">
        <v>31</v>
      </c>
      <c r="F33" s="38" t="s">
        <v>123</v>
      </c>
      <c r="G33" s="32">
        <f>HYPERLINK(Planilha2!Y32,Planilha2!X32)</f>
        <v>471</v>
      </c>
      <c r="H33" s="36">
        <f>WORKDAY(I33,-2)</f>
        <v>45265</v>
      </c>
      <c r="I33" s="36">
        <v>45267</v>
      </c>
      <c r="J33" s="33" t="s">
        <v>10</v>
      </c>
      <c r="K33" s="37">
        <v>1352.73</v>
      </c>
    </row>
    <row r="34" spans="2:11" ht="20.100000000000001" customHeight="1">
      <c r="B34" s="14" t="s">
        <v>11</v>
      </c>
      <c r="C34" s="15"/>
      <c r="D34" s="18" t="s">
        <v>12</v>
      </c>
      <c r="E34" s="19"/>
      <c r="F34" s="19"/>
      <c r="G34" s="19"/>
      <c r="H34" s="19"/>
      <c r="I34" s="19"/>
      <c r="J34" s="19"/>
      <c r="K34" s="19"/>
    </row>
    <row r="35" spans="2:11" ht="20.100000000000001" customHeight="1">
      <c r="B35" s="16" t="s">
        <v>13</v>
      </c>
      <c r="C35" s="17"/>
      <c r="D35" s="20">
        <v>45295</v>
      </c>
      <c r="E35" s="21"/>
      <c r="F35" s="21"/>
      <c r="G35" s="21"/>
      <c r="H35" s="21"/>
      <c r="I35" s="21"/>
      <c r="J35" s="21"/>
      <c r="K35" s="21"/>
    </row>
    <row r="36" spans="2:11" ht="24" customHeight="1"/>
    <row r="46" spans="2:11">
      <c r="H46" s="2"/>
    </row>
  </sheetData>
  <sortState ref="B4:K33">
    <sortCondition ref="H4:H33"/>
  </sortState>
  <mergeCells count="5">
    <mergeCell ref="B34:C34"/>
    <mergeCell ref="B35:C35"/>
    <mergeCell ref="D34:K34"/>
    <mergeCell ref="D35:K35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46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realizacao_de_obras__2023-11.html"/>
    <webPublishItem id="15329" divId="mpmg__realizacao_de_obras__2023-05 (2)_15329" sourceType="printArea" destinationFile="C:\Users\acsantos.plansul\Downloads\mpmg__realizacao_de_obras__2023-1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3"/>
  <sheetViews>
    <sheetView workbookViewId="0">
      <selection activeCell="AF28" sqref="AF28"/>
    </sheetView>
  </sheetViews>
  <sheetFormatPr defaultRowHeight="11.25"/>
  <cols>
    <col min="1" max="1" width="9.140625" style="10"/>
    <col min="2" max="2" width="9.42578125" style="10" hidden="1" customWidth="1"/>
    <col min="3" max="3" width="21.7109375" style="10" hidden="1" customWidth="1"/>
    <col min="4" max="4" width="41.7109375" style="10" hidden="1" customWidth="1"/>
    <col min="5" max="5" width="15" style="10" hidden="1" customWidth="1"/>
    <col min="6" max="6" width="53" style="10" hidden="1" customWidth="1"/>
    <col min="7" max="7" width="11.7109375" style="10" hidden="1" customWidth="1"/>
    <col min="8" max="8" width="12" style="10" hidden="1" customWidth="1"/>
    <col min="9" max="9" width="10.85546875" style="10" hidden="1" customWidth="1"/>
    <col min="10" max="10" width="21.5703125" style="10" hidden="1" customWidth="1"/>
    <col min="11" max="11" width="16.140625" style="10" hidden="1" customWidth="1"/>
    <col min="12" max="14" width="9.140625" style="10" hidden="1" customWidth="1"/>
    <col min="15" max="15" width="22.140625" style="10" hidden="1" customWidth="1"/>
    <col min="16" max="16" width="11.28515625" style="10" hidden="1" customWidth="1"/>
    <col min="17" max="18" width="43.42578125" style="10" hidden="1" customWidth="1"/>
    <col min="19" max="19" width="20" style="10" hidden="1" customWidth="1"/>
    <col min="20" max="20" width="9.140625" style="10" hidden="1" customWidth="1"/>
    <col min="21" max="21" width="18.140625" style="10" hidden="1" customWidth="1"/>
    <col min="22" max="22" width="3.7109375" style="10" hidden="1" customWidth="1"/>
    <col min="23" max="23" width="111.42578125" style="10" hidden="1" customWidth="1"/>
    <col min="24" max="24" width="11.140625" style="10" hidden="1" customWidth="1"/>
    <col min="25" max="25" width="117.7109375" style="10" hidden="1" customWidth="1"/>
    <col min="26" max="26" width="9.140625" style="10" customWidth="1"/>
    <col min="27" max="16384" width="9.140625" style="10"/>
  </cols>
  <sheetData>
    <row r="2" spans="2:25">
      <c r="L2" s="11" t="s">
        <v>22</v>
      </c>
      <c r="M2" s="11"/>
      <c r="N2" s="11"/>
      <c r="O2" s="11"/>
      <c r="P2" s="11"/>
    </row>
    <row r="3" spans="2:25" s="12" customFormat="1" ht="29.25" customHeight="1">
      <c r="B3" s="5" t="s">
        <v>0</v>
      </c>
      <c r="C3" s="5" t="s">
        <v>39</v>
      </c>
      <c r="D3" s="5" t="s">
        <v>14</v>
      </c>
      <c r="E3" s="5" t="s">
        <v>3</v>
      </c>
      <c r="F3" s="5" t="s">
        <v>20</v>
      </c>
      <c r="G3" s="5" t="s">
        <v>15</v>
      </c>
      <c r="H3" s="5" t="s">
        <v>24</v>
      </c>
      <c r="I3" s="5" t="s">
        <v>16</v>
      </c>
      <c r="J3" s="5" t="s">
        <v>90</v>
      </c>
      <c r="K3" s="5" t="s">
        <v>9</v>
      </c>
      <c r="L3" s="5"/>
      <c r="M3" s="5" t="s">
        <v>17</v>
      </c>
      <c r="N3" s="5"/>
      <c r="O3" s="5"/>
      <c r="P3" s="5" t="s">
        <v>26</v>
      </c>
      <c r="Q3" s="5"/>
      <c r="R3" s="5"/>
      <c r="S3" s="5"/>
      <c r="T3" s="5"/>
      <c r="U3" s="5"/>
      <c r="V3" s="5"/>
      <c r="W3" s="5"/>
      <c r="X3" s="5" t="s">
        <v>25</v>
      </c>
      <c r="Y3" s="5"/>
    </row>
    <row r="4" spans="2:25" s="13" customFormat="1">
      <c r="B4" s="6" t="s">
        <v>44</v>
      </c>
      <c r="C4" s="24" t="s">
        <v>45</v>
      </c>
      <c r="D4" s="25" t="s">
        <v>57</v>
      </c>
      <c r="E4" s="8" t="s">
        <v>32</v>
      </c>
      <c r="F4" s="8" t="s">
        <v>34</v>
      </c>
      <c r="G4" s="8">
        <v>16</v>
      </c>
      <c r="H4" s="7">
        <f>WORKDAY(I4,-2)</f>
        <v>45246</v>
      </c>
      <c r="I4" s="7">
        <v>45250</v>
      </c>
      <c r="J4" s="26" t="s">
        <v>36</v>
      </c>
      <c r="K4" s="27">
        <v>90636.72</v>
      </c>
      <c r="L4" s="6" t="s">
        <v>21</v>
      </c>
      <c r="M4" s="6">
        <f t="shared" ref="M4:M33" si="0">G4</f>
        <v>16</v>
      </c>
      <c r="N4" s="8" t="s">
        <v>23</v>
      </c>
      <c r="O4" s="6" t="s">
        <v>27</v>
      </c>
      <c r="P4" s="8" t="str">
        <f t="shared" ref="P4:P33" si="1">J4</f>
        <v xml:space="preserve">050-22 </v>
      </c>
      <c r="Q4" s="6" t="str">
        <f t="shared" ref="Q4:Q33" si="2">CONCATENATE(L4,M4,N4,O4,P4,)</f>
        <v xml:space="preserve">mpmg_nota_fiscal_16-2023_unid_1091_contrato_050-22 </v>
      </c>
      <c r="R4" s="6" t="s">
        <v>66</v>
      </c>
      <c r="S4" s="6" t="s">
        <v>18</v>
      </c>
      <c r="T4" s="6" t="s">
        <v>65</v>
      </c>
      <c r="U4" s="6" t="str">
        <f t="shared" ref="U4:U33" si="3">R4</f>
        <v xml:space="preserve">mpmg_nota_fiscal_16-2023_unid_1091_contrato_050-22 </v>
      </c>
      <c r="V4" s="6" t="s">
        <v>19</v>
      </c>
      <c r="W4" s="6" t="str">
        <f t="shared" ref="W4:W33" si="4">CONCATENATE(S4,T4,U4,V4)</f>
        <v>https://transparencia.mpmg.mp.br/download/notas_fiscais/realizacao_de_obras/2023/11/mpmg_nota_fiscal_16-2023_unid_1091_contrato_050-22 .pdf</v>
      </c>
      <c r="X4" s="8">
        <v>16</v>
      </c>
      <c r="Y4" s="9" t="s">
        <v>93</v>
      </c>
    </row>
    <row r="5" spans="2:25" s="13" customFormat="1">
      <c r="B5" s="6" t="s">
        <v>44</v>
      </c>
      <c r="C5" s="24" t="s">
        <v>46</v>
      </c>
      <c r="D5" s="25" t="s">
        <v>40</v>
      </c>
      <c r="E5" s="8" t="s">
        <v>41</v>
      </c>
      <c r="F5" s="8" t="s">
        <v>42</v>
      </c>
      <c r="G5" s="8">
        <v>154</v>
      </c>
      <c r="H5" s="7">
        <f t="shared" ref="H5:H33" si="5">WORKDAY(I5,-2)</f>
        <v>45251</v>
      </c>
      <c r="I5" s="7">
        <v>45253</v>
      </c>
      <c r="J5" s="26" t="s">
        <v>43</v>
      </c>
      <c r="K5" s="27">
        <v>3278.32</v>
      </c>
      <c r="L5" s="6" t="s">
        <v>21</v>
      </c>
      <c r="M5" s="6">
        <f t="shared" si="0"/>
        <v>154</v>
      </c>
      <c r="N5" s="8" t="s">
        <v>23</v>
      </c>
      <c r="O5" s="6" t="s">
        <v>27</v>
      </c>
      <c r="P5" s="8" t="str">
        <f t="shared" si="1"/>
        <v xml:space="preserve">081-22 </v>
      </c>
      <c r="Q5" s="6" t="str">
        <f t="shared" si="2"/>
        <v xml:space="preserve">mpmg_nota_fiscal_154-2023_unid_1091_contrato_081-22 </v>
      </c>
      <c r="R5" s="6" t="s">
        <v>67</v>
      </c>
      <c r="S5" s="6" t="s">
        <v>18</v>
      </c>
      <c r="T5" s="6" t="s">
        <v>65</v>
      </c>
      <c r="U5" s="6" t="str">
        <f t="shared" si="3"/>
        <v xml:space="preserve">mpmg_nota_fiscal_154-2023_unid_1091_contrato_081-22 </v>
      </c>
      <c r="V5" s="6" t="s">
        <v>19</v>
      </c>
      <c r="W5" s="6" t="str">
        <f t="shared" si="4"/>
        <v>https://transparencia.mpmg.mp.br/download/notas_fiscais/realizacao_de_obras/2023/11/mpmg_nota_fiscal_154-2023_unid_1091_contrato_081-22 .pdf</v>
      </c>
      <c r="X5" s="8">
        <v>154</v>
      </c>
      <c r="Y5" s="9" t="s">
        <v>94</v>
      </c>
    </row>
    <row r="6" spans="2:25" s="13" customFormat="1">
      <c r="B6" s="6" t="s">
        <v>44</v>
      </c>
      <c r="C6" s="24" t="s">
        <v>47</v>
      </c>
      <c r="D6" s="25" t="s">
        <v>29</v>
      </c>
      <c r="E6" s="8" t="s">
        <v>31</v>
      </c>
      <c r="F6" s="8" t="s">
        <v>60</v>
      </c>
      <c r="G6" s="8">
        <v>450</v>
      </c>
      <c r="H6" s="7">
        <f t="shared" si="5"/>
        <v>45252</v>
      </c>
      <c r="I6" s="7">
        <v>45254</v>
      </c>
      <c r="J6" s="26" t="s">
        <v>91</v>
      </c>
      <c r="K6" s="27">
        <v>43458.62</v>
      </c>
      <c r="L6" s="6" t="s">
        <v>21</v>
      </c>
      <c r="M6" s="6">
        <f t="shared" si="0"/>
        <v>450</v>
      </c>
      <c r="N6" s="8" t="s">
        <v>23</v>
      </c>
      <c r="O6" s="6" t="s">
        <v>27</v>
      </c>
      <c r="P6" s="8" t="str">
        <f t="shared" si="1"/>
        <v>19.16.3901.0099263-2023-67</v>
      </c>
      <c r="Q6" s="6" t="str">
        <f t="shared" si="2"/>
        <v>mpmg_nota_fiscal_450-2023_unid_1091_contrato_19.16.3901.0099263-2023-67</v>
      </c>
      <c r="R6" s="6" t="s">
        <v>116</v>
      </c>
      <c r="S6" s="6" t="s">
        <v>18</v>
      </c>
      <c r="T6" s="6" t="s">
        <v>65</v>
      </c>
      <c r="U6" s="6" t="str">
        <f t="shared" si="3"/>
        <v>mpmg_nota_fiscal_450-2023_unid_1091_contrato_19.16.3901.0099263-2023-67</v>
      </c>
      <c r="V6" s="6" t="s">
        <v>19</v>
      </c>
      <c r="W6" s="6" t="str">
        <f t="shared" si="4"/>
        <v>https://transparencia.mpmg.mp.br/download/notas_fiscais/realizacao_de_obras/2023/11/mpmg_nota_fiscal_450-2023_unid_1091_contrato_19.16.3901.0099263-2023-67.pdf</v>
      </c>
      <c r="X6" s="8">
        <v>450</v>
      </c>
      <c r="Y6" s="9" t="s">
        <v>124</v>
      </c>
    </row>
    <row r="7" spans="2:25" s="13" customFormat="1">
      <c r="B7" s="6" t="s">
        <v>44</v>
      </c>
      <c r="C7" s="24" t="s">
        <v>48</v>
      </c>
      <c r="D7" s="25" t="s">
        <v>29</v>
      </c>
      <c r="E7" s="8" t="s">
        <v>31</v>
      </c>
      <c r="F7" s="8" t="s">
        <v>60</v>
      </c>
      <c r="G7" s="8">
        <v>451</v>
      </c>
      <c r="H7" s="7">
        <f t="shared" si="5"/>
        <v>45252</v>
      </c>
      <c r="I7" s="7">
        <v>45254</v>
      </c>
      <c r="J7" s="26" t="s">
        <v>91</v>
      </c>
      <c r="K7" s="27">
        <v>887.04</v>
      </c>
      <c r="L7" s="6" t="s">
        <v>21</v>
      </c>
      <c r="M7" s="6">
        <f t="shared" si="0"/>
        <v>451</v>
      </c>
      <c r="N7" s="8" t="s">
        <v>23</v>
      </c>
      <c r="O7" s="6" t="s">
        <v>27</v>
      </c>
      <c r="P7" s="8" t="str">
        <f t="shared" si="1"/>
        <v>19.16.3901.0099263-2023-67</v>
      </c>
      <c r="Q7" s="6" t="str">
        <f t="shared" si="2"/>
        <v>mpmg_nota_fiscal_451-2023_unid_1091_contrato_19.16.3901.0099263-2023-67</v>
      </c>
      <c r="R7" s="6" t="s">
        <v>117</v>
      </c>
      <c r="S7" s="6" t="s">
        <v>18</v>
      </c>
      <c r="T7" s="6" t="s">
        <v>65</v>
      </c>
      <c r="U7" s="6" t="str">
        <f t="shared" si="3"/>
        <v>mpmg_nota_fiscal_451-2023_unid_1091_contrato_19.16.3901.0099263-2023-67</v>
      </c>
      <c r="V7" s="6" t="s">
        <v>19</v>
      </c>
      <c r="W7" s="6" t="str">
        <f t="shared" si="4"/>
        <v>https://transparencia.mpmg.mp.br/download/notas_fiscais/realizacao_de_obras/2023/11/mpmg_nota_fiscal_451-2023_unid_1091_contrato_19.16.3901.0099263-2023-67.pdf</v>
      </c>
      <c r="X7" s="8">
        <v>451</v>
      </c>
      <c r="Y7" s="9" t="s">
        <v>125</v>
      </c>
    </row>
    <row r="8" spans="2:25" s="13" customFormat="1">
      <c r="B8" s="6" t="s">
        <v>44</v>
      </c>
      <c r="C8" s="24" t="s">
        <v>49</v>
      </c>
      <c r="D8" s="25" t="s">
        <v>29</v>
      </c>
      <c r="E8" s="8" t="s">
        <v>31</v>
      </c>
      <c r="F8" s="8" t="s">
        <v>60</v>
      </c>
      <c r="G8" s="8">
        <v>452</v>
      </c>
      <c r="H8" s="7">
        <f t="shared" si="5"/>
        <v>45252</v>
      </c>
      <c r="I8" s="7">
        <v>45254</v>
      </c>
      <c r="J8" s="26" t="s">
        <v>91</v>
      </c>
      <c r="K8" s="27">
        <v>3321.75</v>
      </c>
      <c r="L8" s="6" t="s">
        <v>21</v>
      </c>
      <c r="M8" s="6">
        <f t="shared" si="0"/>
        <v>452</v>
      </c>
      <c r="N8" s="8" t="s">
        <v>23</v>
      </c>
      <c r="O8" s="6" t="s">
        <v>27</v>
      </c>
      <c r="P8" s="8" t="str">
        <f t="shared" si="1"/>
        <v>19.16.3901.0099263-2023-67</v>
      </c>
      <c r="Q8" s="6" t="str">
        <f t="shared" si="2"/>
        <v>mpmg_nota_fiscal_452-2023_unid_1091_contrato_19.16.3901.0099263-2023-67</v>
      </c>
      <c r="R8" s="6" t="s">
        <v>118</v>
      </c>
      <c r="S8" s="6" t="s">
        <v>18</v>
      </c>
      <c r="T8" s="6" t="s">
        <v>65</v>
      </c>
      <c r="U8" s="6" t="str">
        <f t="shared" si="3"/>
        <v>mpmg_nota_fiscal_452-2023_unid_1091_contrato_19.16.3901.0099263-2023-67</v>
      </c>
      <c r="V8" s="6" t="s">
        <v>19</v>
      </c>
      <c r="W8" s="6" t="str">
        <f t="shared" si="4"/>
        <v>https://transparencia.mpmg.mp.br/download/notas_fiscais/realizacao_de_obras/2023/11/mpmg_nota_fiscal_452-2023_unid_1091_contrato_19.16.3901.0099263-2023-67.pdf</v>
      </c>
      <c r="X8" s="8">
        <v>452</v>
      </c>
      <c r="Y8" s="9" t="s">
        <v>126</v>
      </c>
    </row>
    <row r="9" spans="2:25" s="13" customFormat="1">
      <c r="B9" s="6" t="s">
        <v>44</v>
      </c>
      <c r="C9" s="24" t="s">
        <v>50</v>
      </c>
      <c r="D9" s="25" t="s">
        <v>29</v>
      </c>
      <c r="E9" s="8" t="s">
        <v>31</v>
      </c>
      <c r="F9" s="8" t="s">
        <v>60</v>
      </c>
      <c r="G9" s="8">
        <v>453</v>
      </c>
      <c r="H9" s="7">
        <f t="shared" si="5"/>
        <v>45252</v>
      </c>
      <c r="I9" s="7">
        <v>45254</v>
      </c>
      <c r="J9" s="26" t="s">
        <v>91</v>
      </c>
      <c r="K9" s="27">
        <v>6804.71</v>
      </c>
      <c r="L9" s="6" t="s">
        <v>21</v>
      </c>
      <c r="M9" s="6">
        <f t="shared" si="0"/>
        <v>453</v>
      </c>
      <c r="N9" s="8" t="s">
        <v>23</v>
      </c>
      <c r="O9" s="6" t="s">
        <v>27</v>
      </c>
      <c r="P9" s="8" t="str">
        <f t="shared" si="1"/>
        <v>19.16.3901.0099263-2023-67</v>
      </c>
      <c r="Q9" s="6" t="str">
        <f t="shared" si="2"/>
        <v>mpmg_nota_fiscal_453-2023_unid_1091_contrato_19.16.3901.0099263-2023-67</v>
      </c>
      <c r="R9" s="6" t="s">
        <v>119</v>
      </c>
      <c r="S9" s="6" t="s">
        <v>18</v>
      </c>
      <c r="T9" s="6" t="s">
        <v>65</v>
      </c>
      <c r="U9" s="6" t="str">
        <f t="shared" si="3"/>
        <v>mpmg_nota_fiscal_453-2023_unid_1091_contrato_19.16.3901.0099263-2023-67</v>
      </c>
      <c r="V9" s="6" t="s">
        <v>19</v>
      </c>
      <c r="W9" s="6" t="str">
        <f t="shared" si="4"/>
        <v>https://transparencia.mpmg.mp.br/download/notas_fiscais/realizacao_de_obras/2023/11/mpmg_nota_fiscal_453-2023_unid_1091_contrato_19.16.3901.0099263-2023-67.pdf</v>
      </c>
      <c r="X9" s="8">
        <v>453</v>
      </c>
      <c r="Y9" s="9" t="s">
        <v>127</v>
      </c>
    </row>
    <row r="10" spans="2:25" s="13" customFormat="1">
      <c r="B10" s="6" t="s">
        <v>44</v>
      </c>
      <c r="C10" s="24" t="s">
        <v>51</v>
      </c>
      <c r="D10" s="25" t="s">
        <v>29</v>
      </c>
      <c r="E10" s="8" t="s">
        <v>31</v>
      </c>
      <c r="F10" s="8" t="s">
        <v>60</v>
      </c>
      <c r="G10" s="8">
        <v>454</v>
      </c>
      <c r="H10" s="7">
        <f t="shared" si="5"/>
        <v>45252</v>
      </c>
      <c r="I10" s="7">
        <v>45254</v>
      </c>
      <c r="J10" s="26" t="s">
        <v>91</v>
      </c>
      <c r="K10" s="27">
        <v>55308.74</v>
      </c>
      <c r="L10" s="6" t="s">
        <v>21</v>
      </c>
      <c r="M10" s="6">
        <f t="shared" si="0"/>
        <v>454</v>
      </c>
      <c r="N10" s="8" t="s">
        <v>23</v>
      </c>
      <c r="O10" s="6" t="s">
        <v>27</v>
      </c>
      <c r="P10" s="8" t="str">
        <f t="shared" si="1"/>
        <v>19.16.3901.0099263-2023-67</v>
      </c>
      <c r="Q10" s="6" t="str">
        <f t="shared" si="2"/>
        <v>mpmg_nota_fiscal_454-2023_unid_1091_contrato_19.16.3901.0099263-2023-67</v>
      </c>
      <c r="R10" s="6" t="s">
        <v>120</v>
      </c>
      <c r="S10" s="6" t="s">
        <v>18</v>
      </c>
      <c r="T10" s="6" t="s">
        <v>65</v>
      </c>
      <c r="U10" s="6" t="str">
        <f t="shared" si="3"/>
        <v>mpmg_nota_fiscal_454-2023_unid_1091_contrato_19.16.3901.0099263-2023-67</v>
      </c>
      <c r="V10" s="6" t="s">
        <v>19</v>
      </c>
      <c r="W10" s="6" t="str">
        <f t="shared" si="4"/>
        <v>https://transparencia.mpmg.mp.br/download/notas_fiscais/realizacao_de_obras/2023/11/mpmg_nota_fiscal_454-2023_unid_1091_contrato_19.16.3901.0099263-2023-67.pdf</v>
      </c>
      <c r="X10" s="8">
        <v>454</v>
      </c>
      <c r="Y10" s="9" t="s">
        <v>128</v>
      </c>
    </row>
    <row r="11" spans="2:25" s="13" customFormat="1">
      <c r="B11" s="6" t="s">
        <v>44</v>
      </c>
      <c r="C11" s="24" t="s">
        <v>52</v>
      </c>
      <c r="D11" s="25" t="s">
        <v>58</v>
      </c>
      <c r="E11" s="8" t="s">
        <v>59</v>
      </c>
      <c r="F11" s="8" t="s">
        <v>61</v>
      </c>
      <c r="G11" s="8">
        <v>74</v>
      </c>
      <c r="H11" s="7">
        <f t="shared" si="5"/>
        <v>45253</v>
      </c>
      <c r="I11" s="7">
        <v>45257</v>
      </c>
      <c r="J11" s="26" t="s">
        <v>63</v>
      </c>
      <c r="K11" s="27">
        <v>21366.92</v>
      </c>
      <c r="L11" s="6" t="s">
        <v>21</v>
      </c>
      <c r="M11" s="6">
        <f t="shared" si="0"/>
        <v>74</v>
      </c>
      <c r="N11" s="8" t="s">
        <v>23</v>
      </c>
      <c r="O11" s="6" t="s">
        <v>27</v>
      </c>
      <c r="P11" s="8" t="str">
        <f t="shared" si="1"/>
        <v xml:space="preserve">164-19 </v>
      </c>
      <c r="Q11" s="6" t="str">
        <f t="shared" si="2"/>
        <v xml:space="preserve">mpmg_nota_fiscal_74-2023_unid_1091_contrato_164-19 </v>
      </c>
      <c r="R11" s="6" t="s">
        <v>68</v>
      </c>
      <c r="S11" s="6" t="s">
        <v>18</v>
      </c>
      <c r="T11" s="6" t="s">
        <v>65</v>
      </c>
      <c r="U11" s="6" t="str">
        <f t="shared" si="3"/>
        <v xml:space="preserve">mpmg_nota_fiscal_74-2023_unid_1091_contrato_164-19 </v>
      </c>
      <c r="V11" s="6" t="s">
        <v>19</v>
      </c>
      <c r="W11" s="6" t="str">
        <f t="shared" si="4"/>
        <v>https://transparencia.mpmg.mp.br/download/notas_fiscais/realizacao_de_obras/2023/11/mpmg_nota_fiscal_74-2023_unid_1091_contrato_164-19 .pdf</v>
      </c>
      <c r="X11" s="8">
        <v>74</v>
      </c>
      <c r="Y11" s="9" t="s">
        <v>95</v>
      </c>
    </row>
    <row r="12" spans="2:25" s="13" customFormat="1">
      <c r="B12" s="6" t="s">
        <v>44</v>
      </c>
      <c r="C12" s="24" t="s">
        <v>52</v>
      </c>
      <c r="D12" s="25" t="s">
        <v>58</v>
      </c>
      <c r="E12" s="8" t="s">
        <v>59</v>
      </c>
      <c r="F12" s="8" t="s">
        <v>61</v>
      </c>
      <c r="G12" s="8">
        <v>75</v>
      </c>
      <c r="H12" s="7">
        <f t="shared" si="5"/>
        <v>45253</v>
      </c>
      <c r="I12" s="7">
        <v>45257</v>
      </c>
      <c r="J12" s="26" t="s">
        <v>63</v>
      </c>
      <c r="K12" s="27">
        <v>26273.79</v>
      </c>
      <c r="L12" s="6" t="s">
        <v>21</v>
      </c>
      <c r="M12" s="6">
        <f t="shared" si="0"/>
        <v>75</v>
      </c>
      <c r="N12" s="8" t="s">
        <v>23</v>
      </c>
      <c r="O12" s="6" t="s">
        <v>27</v>
      </c>
      <c r="P12" s="8" t="str">
        <f t="shared" si="1"/>
        <v xml:space="preserve">164-19 </v>
      </c>
      <c r="Q12" s="6" t="str">
        <f t="shared" si="2"/>
        <v xml:space="preserve">mpmg_nota_fiscal_75-2023_unid_1091_contrato_164-19 </v>
      </c>
      <c r="R12" s="6" t="s">
        <v>69</v>
      </c>
      <c r="S12" s="6" t="s">
        <v>18</v>
      </c>
      <c r="T12" s="6" t="s">
        <v>65</v>
      </c>
      <c r="U12" s="6" t="str">
        <f t="shared" si="3"/>
        <v xml:space="preserve">mpmg_nota_fiscal_75-2023_unid_1091_contrato_164-19 </v>
      </c>
      <c r="V12" s="6" t="s">
        <v>19</v>
      </c>
      <c r="W12" s="6" t="str">
        <f t="shared" si="4"/>
        <v>https://transparencia.mpmg.mp.br/download/notas_fiscais/realizacao_de_obras/2023/11/mpmg_nota_fiscal_75-2023_unid_1091_contrato_164-19 .pdf</v>
      </c>
      <c r="X12" s="8">
        <v>75</v>
      </c>
      <c r="Y12" s="9" t="s">
        <v>96</v>
      </c>
    </row>
    <row r="13" spans="2:25" s="13" customFormat="1">
      <c r="B13" s="6" t="s">
        <v>44</v>
      </c>
      <c r="C13" s="24" t="s">
        <v>52</v>
      </c>
      <c r="D13" s="25" t="s">
        <v>58</v>
      </c>
      <c r="E13" s="8" t="s">
        <v>59</v>
      </c>
      <c r="F13" s="8" t="s">
        <v>61</v>
      </c>
      <c r="G13" s="8">
        <v>76</v>
      </c>
      <c r="H13" s="7">
        <f t="shared" si="5"/>
        <v>45253</v>
      </c>
      <c r="I13" s="7">
        <v>45257</v>
      </c>
      <c r="J13" s="26" t="s">
        <v>63</v>
      </c>
      <c r="K13" s="27">
        <v>24961.81</v>
      </c>
      <c r="L13" s="6" t="s">
        <v>21</v>
      </c>
      <c r="M13" s="6">
        <f t="shared" si="0"/>
        <v>76</v>
      </c>
      <c r="N13" s="8" t="s">
        <v>23</v>
      </c>
      <c r="O13" s="6" t="s">
        <v>27</v>
      </c>
      <c r="P13" s="8" t="str">
        <f t="shared" si="1"/>
        <v xml:space="preserve">164-19 </v>
      </c>
      <c r="Q13" s="6" t="str">
        <f t="shared" si="2"/>
        <v xml:space="preserve">mpmg_nota_fiscal_76-2023_unid_1091_contrato_164-19 </v>
      </c>
      <c r="R13" s="6" t="s">
        <v>70</v>
      </c>
      <c r="S13" s="6" t="s">
        <v>18</v>
      </c>
      <c r="T13" s="6" t="s">
        <v>65</v>
      </c>
      <c r="U13" s="6" t="str">
        <f t="shared" si="3"/>
        <v xml:space="preserve">mpmg_nota_fiscal_76-2023_unid_1091_contrato_164-19 </v>
      </c>
      <c r="V13" s="6" t="s">
        <v>19</v>
      </c>
      <c r="W13" s="6" t="str">
        <f t="shared" si="4"/>
        <v>https://transparencia.mpmg.mp.br/download/notas_fiscais/realizacao_de_obras/2023/11/mpmg_nota_fiscal_76-2023_unid_1091_contrato_164-19 .pdf</v>
      </c>
      <c r="X13" s="8">
        <v>76</v>
      </c>
      <c r="Y13" s="9" t="s">
        <v>97</v>
      </c>
    </row>
    <row r="14" spans="2:25" s="13" customFormat="1">
      <c r="B14" s="6" t="s">
        <v>44</v>
      </c>
      <c r="C14" s="24" t="s">
        <v>52</v>
      </c>
      <c r="D14" s="25" t="s">
        <v>58</v>
      </c>
      <c r="E14" s="8" t="s">
        <v>59</v>
      </c>
      <c r="F14" s="8" t="s">
        <v>61</v>
      </c>
      <c r="G14" s="8">
        <v>77</v>
      </c>
      <c r="H14" s="7">
        <f t="shared" si="5"/>
        <v>45253</v>
      </c>
      <c r="I14" s="7">
        <v>45257</v>
      </c>
      <c r="J14" s="26" t="s">
        <v>63</v>
      </c>
      <c r="K14" s="27">
        <v>28897.58</v>
      </c>
      <c r="L14" s="6" t="s">
        <v>21</v>
      </c>
      <c r="M14" s="6">
        <f t="shared" si="0"/>
        <v>77</v>
      </c>
      <c r="N14" s="8" t="s">
        <v>23</v>
      </c>
      <c r="O14" s="6" t="s">
        <v>27</v>
      </c>
      <c r="P14" s="8" t="str">
        <f t="shared" si="1"/>
        <v xml:space="preserve">164-19 </v>
      </c>
      <c r="Q14" s="6" t="str">
        <f t="shared" si="2"/>
        <v xml:space="preserve">mpmg_nota_fiscal_77-2023_unid_1091_contrato_164-19 </v>
      </c>
      <c r="R14" s="6" t="s">
        <v>71</v>
      </c>
      <c r="S14" s="6" t="s">
        <v>18</v>
      </c>
      <c r="T14" s="6" t="s">
        <v>65</v>
      </c>
      <c r="U14" s="6" t="str">
        <f t="shared" si="3"/>
        <v xml:space="preserve">mpmg_nota_fiscal_77-2023_unid_1091_contrato_164-19 </v>
      </c>
      <c r="V14" s="6" t="s">
        <v>19</v>
      </c>
      <c r="W14" s="6" t="str">
        <f t="shared" si="4"/>
        <v>https://transparencia.mpmg.mp.br/download/notas_fiscais/realizacao_de_obras/2023/11/mpmg_nota_fiscal_77-2023_unid_1091_contrato_164-19 .pdf</v>
      </c>
      <c r="X14" s="8">
        <v>77</v>
      </c>
      <c r="Y14" s="9" t="s">
        <v>98</v>
      </c>
    </row>
    <row r="15" spans="2:25" s="13" customFormat="1">
      <c r="B15" s="6" t="s">
        <v>44</v>
      </c>
      <c r="C15" s="24" t="s">
        <v>52</v>
      </c>
      <c r="D15" s="25" t="s">
        <v>58</v>
      </c>
      <c r="E15" s="8" t="s">
        <v>59</v>
      </c>
      <c r="F15" s="8" t="s">
        <v>61</v>
      </c>
      <c r="G15" s="8">
        <v>78</v>
      </c>
      <c r="H15" s="7">
        <f t="shared" si="5"/>
        <v>45253</v>
      </c>
      <c r="I15" s="7">
        <v>45257</v>
      </c>
      <c r="J15" s="26" t="s">
        <v>63</v>
      </c>
      <c r="K15" s="27">
        <v>29772</v>
      </c>
      <c r="L15" s="6" t="s">
        <v>21</v>
      </c>
      <c r="M15" s="6">
        <f t="shared" si="0"/>
        <v>78</v>
      </c>
      <c r="N15" s="8" t="s">
        <v>23</v>
      </c>
      <c r="O15" s="6" t="s">
        <v>27</v>
      </c>
      <c r="P15" s="8" t="str">
        <f t="shared" si="1"/>
        <v xml:space="preserve">164-19 </v>
      </c>
      <c r="Q15" s="6" t="str">
        <f t="shared" si="2"/>
        <v xml:space="preserve">mpmg_nota_fiscal_78-2023_unid_1091_contrato_164-19 </v>
      </c>
      <c r="R15" s="6" t="s">
        <v>72</v>
      </c>
      <c r="S15" s="6" t="s">
        <v>18</v>
      </c>
      <c r="T15" s="6" t="s">
        <v>65</v>
      </c>
      <c r="U15" s="6" t="str">
        <f t="shared" si="3"/>
        <v xml:space="preserve">mpmg_nota_fiscal_78-2023_unid_1091_contrato_164-19 </v>
      </c>
      <c r="V15" s="6" t="s">
        <v>19</v>
      </c>
      <c r="W15" s="6" t="str">
        <f t="shared" si="4"/>
        <v>https://transparencia.mpmg.mp.br/download/notas_fiscais/realizacao_de_obras/2023/11/mpmg_nota_fiscal_78-2023_unid_1091_contrato_164-19 .pdf</v>
      </c>
      <c r="X15" s="8">
        <v>78</v>
      </c>
      <c r="Y15" s="9" t="s">
        <v>99</v>
      </c>
    </row>
    <row r="16" spans="2:25" s="13" customFormat="1">
      <c r="B16" s="6" t="s">
        <v>44</v>
      </c>
      <c r="C16" s="24" t="s">
        <v>53</v>
      </c>
      <c r="D16" s="25" t="s">
        <v>37</v>
      </c>
      <c r="E16" s="8" t="s">
        <v>32</v>
      </c>
      <c r="F16" s="8" t="s">
        <v>34</v>
      </c>
      <c r="G16" s="8">
        <v>17</v>
      </c>
      <c r="H16" s="7">
        <f t="shared" si="5"/>
        <v>45254</v>
      </c>
      <c r="I16" s="7">
        <v>45258</v>
      </c>
      <c r="J16" s="26" t="s">
        <v>36</v>
      </c>
      <c r="K16" s="27">
        <v>596539.25</v>
      </c>
      <c r="L16" s="6" t="s">
        <v>21</v>
      </c>
      <c r="M16" s="6">
        <f t="shared" si="0"/>
        <v>17</v>
      </c>
      <c r="N16" s="8" t="s">
        <v>23</v>
      </c>
      <c r="O16" s="6" t="s">
        <v>27</v>
      </c>
      <c r="P16" s="8" t="str">
        <f t="shared" si="1"/>
        <v xml:space="preserve">050-22 </v>
      </c>
      <c r="Q16" s="6" t="str">
        <f t="shared" si="2"/>
        <v xml:space="preserve">mpmg_nota_fiscal_17-2023_unid_1091_contrato_050-22 </v>
      </c>
      <c r="R16" s="6" t="s">
        <v>73</v>
      </c>
      <c r="S16" s="6" t="s">
        <v>18</v>
      </c>
      <c r="T16" s="6" t="s">
        <v>65</v>
      </c>
      <c r="U16" s="6" t="str">
        <f t="shared" si="3"/>
        <v xml:space="preserve">mpmg_nota_fiscal_17-2023_unid_1091_contrato_050-22 </v>
      </c>
      <c r="V16" s="6" t="s">
        <v>19</v>
      </c>
      <c r="W16" s="6" t="str">
        <f t="shared" si="4"/>
        <v>https://transparencia.mpmg.mp.br/download/notas_fiscais/realizacao_de_obras/2023/11/mpmg_nota_fiscal_17-2023_unid_1091_contrato_050-22 .pdf</v>
      </c>
      <c r="X16" s="8">
        <v>17</v>
      </c>
      <c r="Y16" s="9" t="s">
        <v>100</v>
      </c>
    </row>
    <row r="17" spans="2:25" s="13" customFormat="1">
      <c r="B17" s="6" t="s">
        <v>44</v>
      </c>
      <c r="C17" s="24" t="s">
        <v>54</v>
      </c>
      <c r="D17" s="25" t="s">
        <v>29</v>
      </c>
      <c r="E17" s="8" t="s">
        <v>31</v>
      </c>
      <c r="F17" s="8" t="s">
        <v>60</v>
      </c>
      <c r="G17" s="8">
        <v>455</v>
      </c>
      <c r="H17" s="7">
        <f t="shared" si="5"/>
        <v>45257</v>
      </c>
      <c r="I17" s="7">
        <v>45259</v>
      </c>
      <c r="J17" s="26" t="s">
        <v>91</v>
      </c>
      <c r="K17" s="27">
        <v>32062.7</v>
      </c>
      <c r="L17" s="6" t="s">
        <v>21</v>
      </c>
      <c r="M17" s="6">
        <f t="shared" si="0"/>
        <v>455</v>
      </c>
      <c r="N17" s="8" t="s">
        <v>23</v>
      </c>
      <c r="O17" s="6" t="s">
        <v>27</v>
      </c>
      <c r="P17" s="8" t="str">
        <f t="shared" si="1"/>
        <v>19.16.3901.0099263-2023-67</v>
      </c>
      <c r="Q17" s="6" t="str">
        <f t="shared" si="2"/>
        <v>mpmg_nota_fiscal_455-2023_unid_1091_contrato_19.16.3901.0099263-2023-67</v>
      </c>
      <c r="R17" s="6" t="s">
        <v>121</v>
      </c>
      <c r="S17" s="6" t="s">
        <v>18</v>
      </c>
      <c r="T17" s="6" t="s">
        <v>65</v>
      </c>
      <c r="U17" s="6" t="str">
        <f t="shared" si="3"/>
        <v>mpmg_nota_fiscal_455-2023_unid_1091_contrato_19.16.3901.0099263-2023-67</v>
      </c>
      <c r="V17" s="6" t="s">
        <v>19</v>
      </c>
      <c r="W17" s="6" t="str">
        <f t="shared" si="4"/>
        <v>https://transparencia.mpmg.mp.br/download/notas_fiscais/realizacao_de_obras/2023/11/mpmg_nota_fiscal_455-2023_unid_1091_contrato_19.16.3901.0099263-2023-67.pdf</v>
      </c>
      <c r="X17" s="8">
        <v>455</v>
      </c>
      <c r="Y17" s="9" t="s">
        <v>129</v>
      </c>
    </row>
    <row r="18" spans="2:25" s="13" customFormat="1">
      <c r="B18" s="6" t="s">
        <v>44</v>
      </c>
      <c r="C18" s="24" t="s">
        <v>55</v>
      </c>
      <c r="D18" s="25" t="s">
        <v>29</v>
      </c>
      <c r="E18" s="8" t="s">
        <v>31</v>
      </c>
      <c r="F18" s="28" t="s">
        <v>62</v>
      </c>
      <c r="G18" s="8">
        <v>456</v>
      </c>
      <c r="H18" s="7">
        <f t="shared" si="5"/>
        <v>45265</v>
      </c>
      <c r="I18" s="7">
        <v>45267</v>
      </c>
      <c r="J18" s="26" t="s">
        <v>35</v>
      </c>
      <c r="K18" s="27">
        <v>1758.01</v>
      </c>
      <c r="L18" s="6" t="s">
        <v>21</v>
      </c>
      <c r="M18" s="6">
        <f t="shared" si="0"/>
        <v>456</v>
      </c>
      <c r="N18" s="8" t="s">
        <v>23</v>
      </c>
      <c r="O18" s="6" t="s">
        <v>27</v>
      </c>
      <c r="P18" s="8" t="str">
        <f t="shared" si="1"/>
        <v xml:space="preserve">112-22 </v>
      </c>
      <c r="Q18" s="6" t="str">
        <f t="shared" si="2"/>
        <v xml:space="preserve">mpmg_nota_fiscal_456-2023_unid_1091_contrato_112-22 </v>
      </c>
      <c r="R18" s="6" t="s">
        <v>74</v>
      </c>
      <c r="S18" s="6" t="s">
        <v>18</v>
      </c>
      <c r="T18" s="6" t="s">
        <v>65</v>
      </c>
      <c r="U18" s="6" t="str">
        <f t="shared" si="3"/>
        <v xml:space="preserve">mpmg_nota_fiscal_456-2023_unid_1091_contrato_112-22 </v>
      </c>
      <c r="V18" s="6" t="s">
        <v>19</v>
      </c>
      <c r="W18" s="6" t="str">
        <f t="shared" si="4"/>
        <v>https://transparencia.mpmg.mp.br/download/notas_fiscais/realizacao_de_obras/2023/11/mpmg_nota_fiscal_456-2023_unid_1091_contrato_112-22 .pdf</v>
      </c>
      <c r="X18" s="8">
        <v>456</v>
      </c>
      <c r="Y18" s="9" t="s">
        <v>101</v>
      </c>
    </row>
    <row r="19" spans="2:25" s="13" customFormat="1">
      <c r="B19" s="6" t="s">
        <v>44</v>
      </c>
      <c r="C19" s="24" t="s">
        <v>55</v>
      </c>
      <c r="D19" s="25" t="s">
        <v>29</v>
      </c>
      <c r="E19" s="8" t="s">
        <v>31</v>
      </c>
      <c r="F19" s="28" t="s">
        <v>62</v>
      </c>
      <c r="G19" s="8">
        <v>457</v>
      </c>
      <c r="H19" s="7">
        <f t="shared" si="5"/>
        <v>45265</v>
      </c>
      <c r="I19" s="7">
        <v>45267</v>
      </c>
      <c r="J19" s="26" t="s">
        <v>35</v>
      </c>
      <c r="K19" s="27">
        <v>1219.3699999999999</v>
      </c>
      <c r="L19" s="6" t="s">
        <v>21</v>
      </c>
      <c r="M19" s="6">
        <f t="shared" si="0"/>
        <v>457</v>
      </c>
      <c r="N19" s="8" t="s">
        <v>23</v>
      </c>
      <c r="O19" s="6" t="s">
        <v>27</v>
      </c>
      <c r="P19" s="8" t="str">
        <f t="shared" si="1"/>
        <v xml:space="preserve">112-22 </v>
      </c>
      <c r="Q19" s="6" t="str">
        <f t="shared" si="2"/>
        <v xml:space="preserve">mpmg_nota_fiscal_457-2023_unid_1091_contrato_112-22 </v>
      </c>
      <c r="R19" s="6" t="s">
        <v>75</v>
      </c>
      <c r="S19" s="6" t="s">
        <v>18</v>
      </c>
      <c r="T19" s="6" t="s">
        <v>65</v>
      </c>
      <c r="U19" s="6" t="str">
        <f t="shared" si="3"/>
        <v xml:space="preserve">mpmg_nota_fiscal_457-2023_unid_1091_contrato_112-22 </v>
      </c>
      <c r="V19" s="6" t="s">
        <v>19</v>
      </c>
      <c r="W19" s="6" t="str">
        <f t="shared" si="4"/>
        <v>https://transparencia.mpmg.mp.br/download/notas_fiscais/realizacao_de_obras/2023/11/mpmg_nota_fiscal_457-2023_unid_1091_contrato_112-22 .pdf</v>
      </c>
      <c r="X19" s="8">
        <v>457</v>
      </c>
      <c r="Y19" s="9" t="s">
        <v>102</v>
      </c>
    </row>
    <row r="20" spans="2:25" s="13" customFormat="1">
      <c r="B20" s="6" t="s">
        <v>44</v>
      </c>
      <c r="C20" s="24" t="s">
        <v>55</v>
      </c>
      <c r="D20" s="25" t="s">
        <v>29</v>
      </c>
      <c r="E20" s="8" t="s">
        <v>31</v>
      </c>
      <c r="F20" s="28" t="s">
        <v>62</v>
      </c>
      <c r="G20" s="8">
        <v>458</v>
      </c>
      <c r="H20" s="7">
        <f t="shared" si="5"/>
        <v>45265</v>
      </c>
      <c r="I20" s="7">
        <v>45267</v>
      </c>
      <c r="J20" s="26" t="s">
        <v>35</v>
      </c>
      <c r="K20" s="27">
        <v>1969.31</v>
      </c>
      <c r="L20" s="6" t="s">
        <v>21</v>
      </c>
      <c r="M20" s="6">
        <f t="shared" si="0"/>
        <v>458</v>
      </c>
      <c r="N20" s="8" t="s">
        <v>23</v>
      </c>
      <c r="O20" s="6" t="s">
        <v>27</v>
      </c>
      <c r="P20" s="8" t="str">
        <f t="shared" si="1"/>
        <v xml:space="preserve">112-22 </v>
      </c>
      <c r="Q20" s="6" t="str">
        <f t="shared" si="2"/>
        <v xml:space="preserve">mpmg_nota_fiscal_458-2023_unid_1091_contrato_112-22 </v>
      </c>
      <c r="R20" s="6" t="s">
        <v>76</v>
      </c>
      <c r="S20" s="6" t="s">
        <v>18</v>
      </c>
      <c r="T20" s="6" t="s">
        <v>65</v>
      </c>
      <c r="U20" s="6" t="str">
        <f t="shared" si="3"/>
        <v xml:space="preserve">mpmg_nota_fiscal_458-2023_unid_1091_contrato_112-22 </v>
      </c>
      <c r="V20" s="6" t="s">
        <v>19</v>
      </c>
      <c r="W20" s="6" t="str">
        <f t="shared" si="4"/>
        <v>https://transparencia.mpmg.mp.br/download/notas_fiscais/realizacao_de_obras/2023/11/mpmg_nota_fiscal_458-2023_unid_1091_contrato_112-22 .pdf</v>
      </c>
      <c r="X20" s="8">
        <v>458</v>
      </c>
      <c r="Y20" s="9" t="s">
        <v>103</v>
      </c>
    </row>
    <row r="21" spans="2:25" s="13" customFormat="1">
      <c r="B21" s="6" t="s">
        <v>44</v>
      </c>
      <c r="C21" s="24" t="s">
        <v>55</v>
      </c>
      <c r="D21" s="25" t="s">
        <v>29</v>
      </c>
      <c r="E21" s="8" t="s">
        <v>31</v>
      </c>
      <c r="F21" s="28" t="s">
        <v>62</v>
      </c>
      <c r="G21" s="8">
        <v>459</v>
      </c>
      <c r="H21" s="7">
        <f t="shared" si="5"/>
        <v>45265</v>
      </c>
      <c r="I21" s="7">
        <v>45267</v>
      </c>
      <c r="J21" s="26" t="s">
        <v>35</v>
      </c>
      <c r="K21" s="27">
        <v>2803.71</v>
      </c>
      <c r="L21" s="6" t="s">
        <v>21</v>
      </c>
      <c r="M21" s="6">
        <f t="shared" si="0"/>
        <v>459</v>
      </c>
      <c r="N21" s="8" t="s">
        <v>23</v>
      </c>
      <c r="O21" s="6" t="s">
        <v>27</v>
      </c>
      <c r="P21" s="8" t="str">
        <f t="shared" si="1"/>
        <v xml:space="preserve">112-22 </v>
      </c>
      <c r="Q21" s="6" t="str">
        <f t="shared" si="2"/>
        <v xml:space="preserve">mpmg_nota_fiscal_459-2023_unid_1091_contrato_112-22 </v>
      </c>
      <c r="R21" s="6" t="s">
        <v>77</v>
      </c>
      <c r="S21" s="6" t="s">
        <v>18</v>
      </c>
      <c r="T21" s="6" t="s">
        <v>65</v>
      </c>
      <c r="U21" s="6" t="str">
        <f t="shared" si="3"/>
        <v xml:space="preserve">mpmg_nota_fiscal_459-2023_unid_1091_contrato_112-22 </v>
      </c>
      <c r="V21" s="6" t="s">
        <v>19</v>
      </c>
      <c r="W21" s="6" t="str">
        <f t="shared" si="4"/>
        <v>https://transparencia.mpmg.mp.br/download/notas_fiscais/realizacao_de_obras/2023/11/mpmg_nota_fiscal_459-2023_unid_1091_contrato_112-22 .pdf</v>
      </c>
      <c r="X21" s="8">
        <v>459</v>
      </c>
      <c r="Y21" s="9" t="s">
        <v>104</v>
      </c>
    </row>
    <row r="22" spans="2:25" s="13" customFormat="1">
      <c r="B22" s="6" t="s">
        <v>44</v>
      </c>
      <c r="C22" s="24" t="s">
        <v>55</v>
      </c>
      <c r="D22" s="25" t="s">
        <v>29</v>
      </c>
      <c r="E22" s="8" t="s">
        <v>31</v>
      </c>
      <c r="F22" s="28" t="s">
        <v>62</v>
      </c>
      <c r="G22" s="8">
        <v>460</v>
      </c>
      <c r="H22" s="7">
        <f t="shared" si="5"/>
        <v>45265</v>
      </c>
      <c r="I22" s="7">
        <v>45267</v>
      </c>
      <c r="J22" s="26" t="s">
        <v>35</v>
      </c>
      <c r="K22" s="27">
        <v>1394.31</v>
      </c>
      <c r="L22" s="6" t="s">
        <v>21</v>
      </c>
      <c r="M22" s="6">
        <f t="shared" si="0"/>
        <v>460</v>
      </c>
      <c r="N22" s="8" t="s">
        <v>23</v>
      </c>
      <c r="O22" s="6" t="s">
        <v>27</v>
      </c>
      <c r="P22" s="8" t="str">
        <f t="shared" si="1"/>
        <v xml:space="preserve">112-22 </v>
      </c>
      <c r="Q22" s="6" t="str">
        <f t="shared" si="2"/>
        <v xml:space="preserve">mpmg_nota_fiscal_460-2023_unid_1091_contrato_112-22 </v>
      </c>
      <c r="R22" s="6" t="s">
        <v>78</v>
      </c>
      <c r="S22" s="6" t="s">
        <v>18</v>
      </c>
      <c r="T22" s="6" t="s">
        <v>65</v>
      </c>
      <c r="U22" s="6" t="str">
        <f t="shared" si="3"/>
        <v xml:space="preserve">mpmg_nota_fiscal_460-2023_unid_1091_contrato_112-22 </v>
      </c>
      <c r="V22" s="6" t="s">
        <v>19</v>
      </c>
      <c r="W22" s="6" t="str">
        <f t="shared" si="4"/>
        <v>https://transparencia.mpmg.mp.br/download/notas_fiscais/realizacao_de_obras/2023/11/mpmg_nota_fiscal_460-2023_unid_1091_contrato_112-22 .pdf</v>
      </c>
      <c r="X22" s="8">
        <v>460</v>
      </c>
      <c r="Y22" s="9" t="s">
        <v>105</v>
      </c>
    </row>
    <row r="23" spans="2:25" s="13" customFormat="1">
      <c r="B23" s="6" t="s">
        <v>44</v>
      </c>
      <c r="C23" s="24" t="s">
        <v>55</v>
      </c>
      <c r="D23" s="25" t="s">
        <v>29</v>
      </c>
      <c r="E23" s="8" t="s">
        <v>31</v>
      </c>
      <c r="F23" s="28" t="s">
        <v>62</v>
      </c>
      <c r="G23" s="8">
        <v>461</v>
      </c>
      <c r="H23" s="7">
        <f t="shared" si="5"/>
        <v>45265</v>
      </c>
      <c r="I23" s="7">
        <v>45267</v>
      </c>
      <c r="J23" s="26" t="s">
        <v>35</v>
      </c>
      <c r="K23" s="27">
        <v>2501.11</v>
      </c>
      <c r="L23" s="6" t="s">
        <v>21</v>
      </c>
      <c r="M23" s="6">
        <f t="shared" si="0"/>
        <v>461</v>
      </c>
      <c r="N23" s="8" t="s">
        <v>23</v>
      </c>
      <c r="O23" s="6" t="s">
        <v>27</v>
      </c>
      <c r="P23" s="8" t="str">
        <f t="shared" si="1"/>
        <v xml:space="preserve">112-22 </v>
      </c>
      <c r="Q23" s="6" t="str">
        <f t="shared" si="2"/>
        <v xml:space="preserve">mpmg_nota_fiscal_461-2023_unid_1091_contrato_112-22 </v>
      </c>
      <c r="R23" s="6" t="s">
        <v>79</v>
      </c>
      <c r="S23" s="6" t="s">
        <v>18</v>
      </c>
      <c r="T23" s="6" t="s">
        <v>65</v>
      </c>
      <c r="U23" s="6" t="str">
        <f t="shared" si="3"/>
        <v xml:space="preserve">mpmg_nota_fiscal_461-2023_unid_1091_contrato_112-22 </v>
      </c>
      <c r="V23" s="6" t="s">
        <v>19</v>
      </c>
      <c r="W23" s="6" t="str">
        <f t="shared" si="4"/>
        <v>https://transparencia.mpmg.mp.br/download/notas_fiscais/realizacao_de_obras/2023/11/mpmg_nota_fiscal_461-2023_unid_1091_contrato_112-22 .pdf</v>
      </c>
      <c r="X23" s="8">
        <v>461</v>
      </c>
      <c r="Y23" s="9" t="s">
        <v>106</v>
      </c>
    </row>
    <row r="24" spans="2:25" s="13" customFormat="1">
      <c r="B24" s="6" t="s">
        <v>44</v>
      </c>
      <c r="C24" s="24" t="s">
        <v>55</v>
      </c>
      <c r="D24" s="25" t="s">
        <v>29</v>
      </c>
      <c r="E24" s="8" t="s">
        <v>31</v>
      </c>
      <c r="F24" s="28" t="s">
        <v>62</v>
      </c>
      <c r="G24" s="8">
        <v>462</v>
      </c>
      <c r="H24" s="7">
        <f t="shared" si="5"/>
        <v>45265</v>
      </c>
      <c r="I24" s="7">
        <v>45267</v>
      </c>
      <c r="J24" s="26" t="s">
        <v>35</v>
      </c>
      <c r="K24" s="27">
        <v>8143.85</v>
      </c>
      <c r="L24" s="6" t="s">
        <v>21</v>
      </c>
      <c r="M24" s="6">
        <f t="shared" si="0"/>
        <v>462</v>
      </c>
      <c r="N24" s="8" t="s">
        <v>23</v>
      </c>
      <c r="O24" s="6" t="s">
        <v>27</v>
      </c>
      <c r="P24" s="8" t="str">
        <f t="shared" si="1"/>
        <v xml:space="preserve">112-22 </v>
      </c>
      <c r="Q24" s="6" t="str">
        <f t="shared" si="2"/>
        <v xml:space="preserve">mpmg_nota_fiscal_462-2023_unid_1091_contrato_112-22 </v>
      </c>
      <c r="R24" s="6" t="s">
        <v>80</v>
      </c>
      <c r="S24" s="6" t="s">
        <v>18</v>
      </c>
      <c r="T24" s="6" t="s">
        <v>65</v>
      </c>
      <c r="U24" s="6" t="str">
        <f t="shared" si="3"/>
        <v xml:space="preserve">mpmg_nota_fiscal_462-2023_unid_1091_contrato_112-22 </v>
      </c>
      <c r="V24" s="6" t="s">
        <v>19</v>
      </c>
      <c r="W24" s="6" t="str">
        <f t="shared" si="4"/>
        <v>https://transparencia.mpmg.mp.br/download/notas_fiscais/realizacao_de_obras/2023/11/mpmg_nota_fiscal_462-2023_unid_1091_contrato_112-22 .pdf</v>
      </c>
      <c r="X24" s="8">
        <v>462</v>
      </c>
      <c r="Y24" s="9" t="s">
        <v>107</v>
      </c>
    </row>
    <row r="25" spans="2:25" s="13" customFormat="1">
      <c r="B25" s="6" t="s">
        <v>44</v>
      </c>
      <c r="C25" s="24" t="s">
        <v>55</v>
      </c>
      <c r="D25" s="25" t="s">
        <v>29</v>
      </c>
      <c r="E25" s="8" t="s">
        <v>31</v>
      </c>
      <c r="F25" s="28" t="s">
        <v>62</v>
      </c>
      <c r="G25" s="8">
        <v>464</v>
      </c>
      <c r="H25" s="7">
        <f t="shared" si="5"/>
        <v>45265</v>
      </c>
      <c r="I25" s="7">
        <v>45267</v>
      </c>
      <c r="J25" s="26" t="s">
        <v>35</v>
      </c>
      <c r="K25" s="29">
        <v>2055.9</v>
      </c>
      <c r="L25" s="6" t="s">
        <v>21</v>
      </c>
      <c r="M25" s="6">
        <f t="shared" si="0"/>
        <v>464</v>
      </c>
      <c r="N25" s="8" t="s">
        <v>23</v>
      </c>
      <c r="O25" s="6" t="s">
        <v>27</v>
      </c>
      <c r="P25" s="8" t="str">
        <f t="shared" si="1"/>
        <v xml:space="preserve">112-22 </v>
      </c>
      <c r="Q25" s="6" t="str">
        <f t="shared" si="2"/>
        <v xml:space="preserve">mpmg_nota_fiscal_464-2023_unid_1091_contrato_112-22 </v>
      </c>
      <c r="R25" s="6" t="s">
        <v>81</v>
      </c>
      <c r="S25" s="6" t="s">
        <v>18</v>
      </c>
      <c r="T25" s="6" t="s">
        <v>65</v>
      </c>
      <c r="U25" s="6" t="str">
        <f t="shared" si="3"/>
        <v xml:space="preserve">mpmg_nota_fiscal_464-2023_unid_1091_contrato_112-22 </v>
      </c>
      <c r="V25" s="6" t="s">
        <v>19</v>
      </c>
      <c r="W25" s="6" t="str">
        <f t="shared" si="4"/>
        <v>https://transparencia.mpmg.mp.br/download/notas_fiscais/realizacao_de_obras/2023/11/mpmg_nota_fiscal_464-2023_unid_1091_contrato_112-22 .pdf</v>
      </c>
      <c r="X25" s="8">
        <v>464</v>
      </c>
      <c r="Y25" s="9" t="s">
        <v>108</v>
      </c>
    </row>
    <row r="26" spans="2:25" s="13" customFormat="1">
      <c r="B26" s="6" t="s">
        <v>44</v>
      </c>
      <c r="C26" s="24" t="s">
        <v>55</v>
      </c>
      <c r="D26" s="25" t="s">
        <v>29</v>
      </c>
      <c r="E26" s="8" t="s">
        <v>31</v>
      </c>
      <c r="F26" s="28" t="s">
        <v>62</v>
      </c>
      <c r="G26" s="8">
        <v>465</v>
      </c>
      <c r="H26" s="7">
        <f t="shared" si="5"/>
        <v>45265</v>
      </c>
      <c r="I26" s="7">
        <v>45267</v>
      </c>
      <c r="J26" s="26" t="s">
        <v>35</v>
      </c>
      <c r="K26" s="27">
        <v>1281.73</v>
      </c>
      <c r="L26" s="6" t="s">
        <v>21</v>
      </c>
      <c r="M26" s="6">
        <f t="shared" si="0"/>
        <v>465</v>
      </c>
      <c r="N26" s="8" t="s">
        <v>23</v>
      </c>
      <c r="O26" s="6" t="s">
        <v>27</v>
      </c>
      <c r="P26" s="8" t="str">
        <f t="shared" si="1"/>
        <v xml:space="preserve">112-22 </v>
      </c>
      <c r="Q26" s="6" t="str">
        <f t="shared" si="2"/>
        <v xml:space="preserve">mpmg_nota_fiscal_465-2023_unid_1091_contrato_112-22 </v>
      </c>
      <c r="R26" s="6" t="s">
        <v>82</v>
      </c>
      <c r="S26" s="6" t="s">
        <v>18</v>
      </c>
      <c r="T26" s="6" t="s">
        <v>65</v>
      </c>
      <c r="U26" s="6" t="str">
        <f t="shared" si="3"/>
        <v xml:space="preserve">mpmg_nota_fiscal_465-2023_unid_1091_contrato_112-22 </v>
      </c>
      <c r="V26" s="6" t="s">
        <v>19</v>
      </c>
      <c r="W26" s="6" t="str">
        <f t="shared" si="4"/>
        <v>https://transparencia.mpmg.mp.br/download/notas_fiscais/realizacao_de_obras/2023/11/mpmg_nota_fiscal_465-2023_unid_1091_contrato_112-22 .pdf</v>
      </c>
      <c r="X26" s="8">
        <v>465</v>
      </c>
      <c r="Y26" s="9" t="s">
        <v>109</v>
      </c>
    </row>
    <row r="27" spans="2:25" s="13" customFormat="1">
      <c r="B27" s="6" t="s">
        <v>44</v>
      </c>
      <c r="C27" s="24" t="s">
        <v>55</v>
      </c>
      <c r="D27" s="25" t="s">
        <v>29</v>
      </c>
      <c r="E27" s="8" t="s">
        <v>31</v>
      </c>
      <c r="F27" s="28" t="s">
        <v>62</v>
      </c>
      <c r="G27" s="8">
        <v>466</v>
      </c>
      <c r="H27" s="7">
        <f t="shared" si="5"/>
        <v>45265</v>
      </c>
      <c r="I27" s="7">
        <v>45267</v>
      </c>
      <c r="J27" s="26" t="s">
        <v>35</v>
      </c>
      <c r="K27" s="27">
        <v>900.7</v>
      </c>
      <c r="L27" s="6" t="s">
        <v>21</v>
      </c>
      <c r="M27" s="6">
        <f t="shared" si="0"/>
        <v>466</v>
      </c>
      <c r="N27" s="8" t="s">
        <v>23</v>
      </c>
      <c r="O27" s="6" t="s">
        <v>27</v>
      </c>
      <c r="P27" s="8" t="str">
        <f t="shared" si="1"/>
        <v xml:space="preserve">112-22 </v>
      </c>
      <c r="Q27" s="6" t="str">
        <f t="shared" si="2"/>
        <v xml:space="preserve">mpmg_nota_fiscal_466-2023_unid_1091_contrato_112-22 </v>
      </c>
      <c r="R27" s="6" t="s">
        <v>83</v>
      </c>
      <c r="S27" s="6" t="s">
        <v>18</v>
      </c>
      <c r="T27" s="6" t="s">
        <v>65</v>
      </c>
      <c r="U27" s="6" t="str">
        <f t="shared" si="3"/>
        <v xml:space="preserve">mpmg_nota_fiscal_466-2023_unid_1091_contrato_112-22 </v>
      </c>
      <c r="V27" s="6" t="s">
        <v>19</v>
      </c>
      <c r="W27" s="6" t="str">
        <f t="shared" si="4"/>
        <v>https://transparencia.mpmg.mp.br/download/notas_fiscais/realizacao_de_obras/2023/11/mpmg_nota_fiscal_466-2023_unid_1091_contrato_112-22 .pdf</v>
      </c>
      <c r="X27" s="8">
        <v>466</v>
      </c>
      <c r="Y27" s="9" t="s">
        <v>110</v>
      </c>
    </row>
    <row r="28" spans="2:25" s="13" customFormat="1">
      <c r="B28" s="6" t="s">
        <v>44</v>
      </c>
      <c r="C28" s="24" t="s">
        <v>55</v>
      </c>
      <c r="D28" s="25" t="s">
        <v>29</v>
      </c>
      <c r="E28" s="8" t="s">
        <v>31</v>
      </c>
      <c r="F28" s="28" t="s">
        <v>62</v>
      </c>
      <c r="G28" s="8">
        <v>467</v>
      </c>
      <c r="H28" s="7">
        <f t="shared" si="5"/>
        <v>45265</v>
      </c>
      <c r="I28" s="7">
        <v>45267</v>
      </c>
      <c r="J28" s="26" t="s">
        <v>35</v>
      </c>
      <c r="K28" s="27">
        <v>1505.15</v>
      </c>
      <c r="L28" s="6" t="s">
        <v>21</v>
      </c>
      <c r="M28" s="6">
        <f t="shared" si="0"/>
        <v>467</v>
      </c>
      <c r="N28" s="8" t="s">
        <v>23</v>
      </c>
      <c r="O28" s="6" t="s">
        <v>27</v>
      </c>
      <c r="P28" s="8" t="str">
        <f t="shared" si="1"/>
        <v xml:space="preserve">112-22 </v>
      </c>
      <c r="Q28" s="6" t="str">
        <f t="shared" si="2"/>
        <v xml:space="preserve">mpmg_nota_fiscal_467-2023_unid_1091_contrato_112-22 </v>
      </c>
      <c r="R28" s="6" t="s">
        <v>84</v>
      </c>
      <c r="S28" s="6" t="s">
        <v>18</v>
      </c>
      <c r="T28" s="6" t="s">
        <v>65</v>
      </c>
      <c r="U28" s="6" t="str">
        <f t="shared" si="3"/>
        <v xml:space="preserve">mpmg_nota_fiscal_467-2023_unid_1091_contrato_112-22 </v>
      </c>
      <c r="V28" s="6" t="s">
        <v>19</v>
      </c>
      <c r="W28" s="6" t="str">
        <f t="shared" si="4"/>
        <v>https://transparencia.mpmg.mp.br/download/notas_fiscais/realizacao_de_obras/2023/11/mpmg_nota_fiscal_467-2023_unid_1091_contrato_112-22 .pdf</v>
      </c>
      <c r="X28" s="8">
        <v>467</v>
      </c>
      <c r="Y28" s="9" t="s">
        <v>111</v>
      </c>
    </row>
    <row r="29" spans="2:25" s="13" customFormat="1">
      <c r="B29" s="6" t="s">
        <v>44</v>
      </c>
      <c r="C29" s="24" t="s">
        <v>55</v>
      </c>
      <c r="D29" s="25" t="s">
        <v>29</v>
      </c>
      <c r="E29" s="8" t="s">
        <v>31</v>
      </c>
      <c r="F29" s="28" t="s">
        <v>62</v>
      </c>
      <c r="G29" s="8">
        <v>468</v>
      </c>
      <c r="H29" s="7">
        <f t="shared" si="5"/>
        <v>45265</v>
      </c>
      <c r="I29" s="7">
        <v>45267</v>
      </c>
      <c r="J29" s="26" t="s">
        <v>35</v>
      </c>
      <c r="K29" s="27">
        <v>1129.31</v>
      </c>
      <c r="L29" s="6" t="s">
        <v>21</v>
      </c>
      <c r="M29" s="6">
        <f t="shared" si="0"/>
        <v>468</v>
      </c>
      <c r="N29" s="8" t="s">
        <v>23</v>
      </c>
      <c r="O29" s="6" t="s">
        <v>27</v>
      </c>
      <c r="P29" s="8" t="str">
        <f t="shared" si="1"/>
        <v xml:space="preserve">112-22 </v>
      </c>
      <c r="Q29" s="6" t="str">
        <f t="shared" si="2"/>
        <v xml:space="preserve">mpmg_nota_fiscal_468-2023_unid_1091_contrato_112-22 </v>
      </c>
      <c r="R29" s="6" t="s">
        <v>85</v>
      </c>
      <c r="S29" s="6" t="s">
        <v>18</v>
      </c>
      <c r="T29" s="6" t="s">
        <v>65</v>
      </c>
      <c r="U29" s="6" t="str">
        <f t="shared" si="3"/>
        <v xml:space="preserve">mpmg_nota_fiscal_468-2023_unid_1091_contrato_112-22 </v>
      </c>
      <c r="V29" s="6" t="s">
        <v>19</v>
      </c>
      <c r="W29" s="6" t="str">
        <f t="shared" si="4"/>
        <v>https://transparencia.mpmg.mp.br/download/notas_fiscais/realizacao_de_obras/2023/11/mpmg_nota_fiscal_468-2023_unid_1091_contrato_112-22 .pdf</v>
      </c>
      <c r="X29" s="8">
        <v>468</v>
      </c>
      <c r="Y29" s="9" t="s">
        <v>112</v>
      </c>
    </row>
    <row r="30" spans="2:25" s="13" customFormat="1">
      <c r="B30" s="6" t="s">
        <v>44</v>
      </c>
      <c r="C30" s="24" t="s">
        <v>55</v>
      </c>
      <c r="D30" s="25" t="s">
        <v>29</v>
      </c>
      <c r="E30" s="8" t="s">
        <v>31</v>
      </c>
      <c r="F30" s="28" t="s">
        <v>62</v>
      </c>
      <c r="G30" s="8">
        <v>469</v>
      </c>
      <c r="H30" s="7">
        <f t="shared" si="5"/>
        <v>45265</v>
      </c>
      <c r="I30" s="7">
        <v>45267</v>
      </c>
      <c r="J30" s="26" t="s">
        <v>35</v>
      </c>
      <c r="K30" s="27">
        <v>3502.26</v>
      </c>
      <c r="L30" s="6" t="s">
        <v>21</v>
      </c>
      <c r="M30" s="6">
        <f t="shared" si="0"/>
        <v>469</v>
      </c>
      <c r="N30" s="8" t="s">
        <v>23</v>
      </c>
      <c r="O30" s="6" t="s">
        <v>27</v>
      </c>
      <c r="P30" s="8" t="str">
        <f t="shared" si="1"/>
        <v xml:space="preserve">112-22 </v>
      </c>
      <c r="Q30" s="6" t="str">
        <f t="shared" si="2"/>
        <v xml:space="preserve">mpmg_nota_fiscal_469-2023_unid_1091_contrato_112-22 </v>
      </c>
      <c r="R30" s="6" t="s">
        <v>86</v>
      </c>
      <c r="S30" s="6" t="s">
        <v>18</v>
      </c>
      <c r="T30" s="6" t="s">
        <v>65</v>
      </c>
      <c r="U30" s="6" t="str">
        <f t="shared" si="3"/>
        <v xml:space="preserve">mpmg_nota_fiscal_469-2023_unid_1091_contrato_112-22 </v>
      </c>
      <c r="V30" s="6" t="s">
        <v>19</v>
      </c>
      <c r="W30" s="6" t="str">
        <f t="shared" si="4"/>
        <v>https://transparencia.mpmg.mp.br/download/notas_fiscais/realizacao_de_obras/2023/11/mpmg_nota_fiscal_469-2023_unid_1091_contrato_112-22 .pdf</v>
      </c>
      <c r="X30" s="8">
        <v>469</v>
      </c>
      <c r="Y30" s="9" t="s">
        <v>113</v>
      </c>
    </row>
    <row r="31" spans="2:25" s="13" customFormat="1">
      <c r="B31" s="6" t="s">
        <v>44</v>
      </c>
      <c r="C31" s="24" t="s">
        <v>55</v>
      </c>
      <c r="D31" s="25" t="s">
        <v>29</v>
      </c>
      <c r="E31" s="8" t="s">
        <v>31</v>
      </c>
      <c r="F31" s="28" t="s">
        <v>62</v>
      </c>
      <c r="G31" s="8">
        <v>470</v>
      </c>
      <c r="H31" s="7">
        <f t="shared" si="5"/>
        <v>45265</v>
      </c>
      <c r="I31" s="7">
        <v>45267</v>
      </c>
      <c r="J31" s="26" t="s">
        <v>35</v>
      </c>
      <c r="K31" s="27">
        <v>1409.89</v>
      </c>
      <c r="L31" s="6" t="s">
        <v>21</v>
      </c>
      <c r="M31" s="6">
        <f t="shared" si="0"/>
        <v>470</v>
      </c>
      <c r="N31" s="8" t="s">
        <v>23</v>
      </c>
      <c r="O31" s="6" t="s">
        <v>27</v>
      </c>
      <c r="P31" s="8" t="str">
        <f t="shared" si="1"/>
        <v xml:space="preserve">112-22 </v>
      </c>
      <c r="Q31" s="6" t="str">
        <f t="shared" si="2"/>
        <v xml:space="preserve">mpmg_nota_fiscal_470-2023_unid_1091_contrato_112-22 </v>
      </c>
      <c r="R31" s="6" t="s">
        <v>87</v>
      </c>
      <c r="S31" s="6" t="s">
        <v>18</v>
      </c>
      <c r="T31" s="6" t="s">
        <v>65</v>
      </c>
      <c r="U31" s="6" t="str">
        <f t="shared" si="3"/>
        <v xml:space="preserve">mpmg_nota_fiscal_470-2023_unid_1091_contrato_112-22 </v>
      </c>
      <c r="V31" s="6" t="s">
        <v>19</v>
      </c>
      <c r="W31" s="6" t="str">
        <f t="shared" si="4"/>
        <v>https://transparencia.mpmg.mp.br/download/notas_fiscais/realizacao_de_obras/2023/11/mpmg_nota_fiscal_470-2023_unid_1091_contrato_112-22 .pdf</v>
      </c>
      <c r="X31" s="8">
        <v>470</v>
      </c>
      <c r="Y31" s="9" t="s">
        <v>114</v>
      </c>
    </row>
    <row r="32" spans="2:25" s="13" customFormat="1">
      <c r="B32" s="6" t="s">
        <v>44</v>
      </c>
      <c r="C32" s="24" t="s">
        <v>55</v>
      </c>
      <c r="D32" s="25" t="s">
        <v>29</v>
      </c>
      <c r="E32" s="8" t="s">
        <v>31</v>
      </c>
      <c r="F32" s="28" t="s">
        <v>62</v>
      </c>
      <c r="G32" s="8">
        <v>471</v>
      </c>
      <c r="H32" s="7">
        <f t="shared" si="5"/>
        <v>45265</v>
      </c>
      <c r="I32" s="7">
        <v>45267</v>
      </c>
      <c r="J32" s="26" t="s">
        <v>35</v>
      </c>
      <c r="K32" s="27">
        <v>1352.73</v>
      </c>
      <c r="L32" s="6" t="s">
        <v>21</v>
      </c>
      <c r="M32" s="6">
        <f t="shared" si="0"/>
        <v>471</v>
      </c>
      <c r="N32" s="8" t="s">
        <v>23</v>
      </c>
      <c r="O32" s="6" t="s">
        <v>27</v>
      </c>
      <c r="P32" s="8" t="str">
        <f t="shared" si="1"/>
        <v xml:space="preserve">112-22 </v>
      </c>
      <c r="Q32" s="6" t="str">
        <f t="shared" si="2"/>
        <v xml:space="preserve">mpmg_nota_fiscal_471-2023_unid_1091_contrato_112-22 </v>
      </c>
      <c r="R32" s="6" t="s">
        <v>88</v>
      </c>
      <c r="S32" s="6" t="s">
        <v>18</v>
      </c>
      <c r="T32" s="6" t="s">
        <v>65</v>
      </c>
      <c r="U32" s="6" t="str">
        <f t="shared" si="3"/>
        <v xml:space="preserve">mpmg_nota_fiscal_471-2023_unid_1091_contrato_112-22 </v>
      </c>
      <c r="V32" s="6" t="s">
        <v>19</v>
      </c>
      <c r="W32" s="6" t="str">
        <f t="shared" si="4"/>
        <v>https://transparencia.mpmg.mp.br/download/notas_fiscais/realizacao_de_obras/2023/11/mpmg_nota_fiscal_471-2023_unid_1091_contrato_112-22 .pdf</v>
      </c>
      <c r="X32" s="8">
        <v>471</v>
      </c>
      <c r="Y32" s="9" t="s">
        <v>115</v>
      </c>
    </row>
    <row r="33" spans="2:25" s="13" customFormat="1">
      <c r="B33" s="6" t="s">
        <v>44</v>
      </c>
      <c r="C33" s="24" t="s">
        <v>56</v>
      </c>
      <c r="D33" s="25" t="s">
        <v>28</v>
      </c>
      <c r="E33" s="8" t="s">
        <v>30</v>
      </c>
      <c r="F33" s="8" t="s">
        <v>33</v>
      </c>
      <c r="G33" s="8">
        <v>1159</v>
      </c>
      <c r="H33" s="7">
        <f t="shared" si="5"/>
        <v>45261</v>
      </c>
      <c r="I33" s="7">
        <v>45265</v>
      </c>
      <c r="J33" s="26" t="s">
        <v>64</v>
      </c>
      <c r="K33" s="27">
        <v>193479.35</v>
      </c>
      <c r="L33" s="6" t="s">
        <v>21</v>
      </c>
      <c r="M33" s="6">
        <f t="shared" si="0"/>
        <v>1159</v>
      </c>
      <c r="N33" s="8" t="s">
        <v>23</v>
      </c>
      <c r="O33" s="6" t="s">
        <v>27</v>
      </c>
      <c r="P33" s="8" t="str">
        <f t="shared" si="1"/>
        <v>203-20</v>
      </c>
      <c r="Q33" s="6" t="str">
        <f t="shared" si="2"/>
        <v>mpmg_nota_fiscal_1159-2023_unid_1091_contrato_203-20</v>
      </c>
      <c r="R33" s="6" t="s">
        <v>89</v>
      </c>
      <c r="S33" s="6" t="s">
        <v>18</v>
      </c>
      <c r="T33" s="6" t="s">
        <v>65</v>
      </c>
      <c r="U33" s="6" t="str">
        <f t="shared" si="3"/>
        <v>mpmg_nota_fiscal_1159-2023_unid_1091_contrato_203-20</v>
      </c>
      <c r="V33" s="6" t="s">
        <v>19</v>
      </c>
      <c r="W33" s="6" t="str">
        <f t="shared" si="4"/>
        <v>https://transparencia.mpmg.mp.br/download/notas_fiscais/realizacao_de_obras/2023/11/mpmg_nota_fiscal_1159-2023_unid_1091_contrato_203-20.pdf</v>
      </c>
      <c r="X33" s="8">
        <v>1159</v>
      </c>
      <c r="Y33" s="9" t="s">
        <v>92</v>
      </c>
    </row>
  </sheetData>
  <sortState ref="B4:Y40">
    <sortCondition ref="H4:H40"/>
  </sortState>
  <conditionalFormatting sqref="G4:G33">
    <cfRule type="duplicateValues" dxfId="0" priority="4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37ED1-F8DE-4CE8-9590-A36C69B5F249}">
  <ds:schemaRefs>
    <ds:schemaRef ds:uri="http://purl.org/dc/dcmitype/"/>
    <ds:schemaRef ds:uri="http://www.w3.org/XML/1998/namespace"/>
    <ds:schemaRef ds:uri="http://purl.org/dc/terms/"/>
    <ds:schemaRef ds:uri="71abf1da-508f-40e7-a16d-9cafa349f8c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Obras-Novembro</vt:lpstr>
      <vt:lpstr>Planilha2</vt:lpstr>
      <vt:lpstr>'Obras-Novembro'!Area_de_impressao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2024-01-04T14:15:53Z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