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0370" yWindow="-3840" windowWidth="20730" windowHeight="11760"/>
  </bookViews>
  <sheets>
    <sheet name="VENDA DTI" sheetId="4" r:id="rId1"/>
  </sheets>
  <definedNames>
    <definedName name="_xlnm._FilterDatabase" localSheetId="0" hidden="1">'VENDA DTI'!$A$7:$L$51</definedName>
    <definedName name="_xlnm.Print_Titles" localSheetId="0">'VENDA DTI'!$1:$7</definedName>
  </definedNames>
  <calcPr calcId="125725"/>
</workbook>
</file>

<file path=xl/calcChain.xml><?xml version="1.0" encoding="utf-8"?>
<calcChain xmlns="http://schemas.openxmlformats.org/spreadsheetml/2006/main">
  <c r="H18" i="4"/>
  <c r="H32"/>
  <c r="H31"/>
  <c r="H30"/>
  <c r="H25"/>
  <c r="H24"/>
  <c r="H22"/>
  <c r="H21"/>
  <c r="H20"/>
  <c r="H19"/>
  <c r="H17"/>
  <c r="H16"/>
  <c r="H11"/>
  <c r="H10"/>
  <c r="I32" l="1"/>
  <c r="I31"/>
  <c r="I30"/>
  <c r="I25"/>
  <c r="I24"/>
  <c r="I22"/>
  <c r="I21"/>
  <c r="I20"/>
  <c r="I19"/>
  <c r="I18"/>
  <c r="I17"/>
  <c r="I16"/>
  <c r="I13"/>
  <c r="I12"/>
  <c r="I11"/>
  <c r="I10"/>
  <c r="H44" l="1"/>
  <c r="H45"/>
  <c r="H46"/>
  <c r="I14"/>
  <c r="I44" l="1"/>
  <c r="I45"/>
  <c r="I46"/>
  <c r="I47" s="1"/>
  <c r="H41" l="1"/>
  <c r="I41" l="1"/>
  <c r="H26"/>
  <c r="I26" l="1"/>
  <c r="H35"/>
  <c r="H40"/>
  <c r="H37"/>
  <c r="H38"/>
  <c r="H36"/>
  <c r="H39"/>
  <c r="I35" l="1"/>
  <c r="I36"/>
  <c r="I37"/>
  <c r="I40"/>
  <c r="I38"/>
  <c r="I39"/>
  <c r="I42" l="1"/>
  <c r="H49"/>
  <c r="H23" l="1"/>
  <c r="I49"/>
  <c r="I50" s="1"/>
  <c r="H29" l="1"/>
  <c r="I23"/>
  <c r="I27" s="1"/>
  <c r="I29" l="1"/>
  <c r="I33" s="1"/>
  <c r="I51" s="1"/>
</calcChain>
</file>

<file path=xl/sharedStrings.xml><?xml version="1.0" encoding="utf-8"?>
<sst xmlns="http://schemas.openxmlformats.org/spreadsheetml/2006/main" count="161" uniqueCount="110">
  <si>
    <t>PLANILHA ORÇAMENTÁRIA DE CUSTO - DTI</t>
  </si>
  <si>
    <t>CRITÉRIO DE MEDIÇÃO - DTI</t>
  </si>
  <si>
    <t xml:space="preserve">OBJETO: </t>
  </si>
  <si>
    <t>CONTRATAÇÃO DE EMPRESA ESPECIALIZADA PARA A RETOMADA DA OBRA DE CONSTRUÇÃO DA NOVA SEDE DAS PROMOTORIAS DE JUSTIÇA, COM FORNECIMENTO DE MÃO-DE-OBRA E MATERIAIS, NA CIDADE DE PATOS DE MINAS - MG</t>
  </si>
  <si>
    <t xml:space="preserve">ENDEREÇO DA OBRA: </t>
  </si>
  <si>
    <t>AVENIDA ANGRA DOS REIS, Nº36, BAIRRO COPACABANA, PATOS DE MINAS/MG</t>
  </si>
  <si>
    <t>BDI:</t>
  </si>
  <si>
    <t>BDI DIFERENCIADO:</t>
  </si>
  <si>
    <t>ITEM</t>
  </si>
  <si>
    <t>DESCRIÇÃO DO SERVIÇO</t>
  </si>
  <si>
    <t>UNID.</t>
  </si>
  <si>
    <t>QUANT.</t>
  </si>
  <si>
    <t xml:space="preserve">PREÇO UNIT.
 DE VENDA </t>
  </si>
  <si>
    <t xml:space="preserve">PREÇO TOTAL DE VENDA </t>
  </si>
  <si>
    <t>PREÇO UNIT.
 DE CUSTO</t>
  </si>
  <si>
    <t>PREÇO TOTAL DE CUSTO</t>
  </si>
  <si>
    <t>OBSERVAÇÕES</t>
  </si>
  <si>
    <t>CRITÉRIO DE MEDIÇÃO</t>
  </si>
  <si>
    <t>INFRAESTRUTURA PARA SISTEMA DE ALARME DE INCÊNDIO</t>
  </si>
  <si>
    <t>13.1</t>
  </si>
  <si>
    <t xml:space="preserve"> ELETRODUTOS E ACESSÓRIOS</t>
  </si>
  <si>
    <t>13.1.1</t>
  </si>
  <si>
    <t>ELETRODUTO EM AÇO GALVANIZADO, ROSQUEÁVEL, DIÂMETRO 1” (25MM), INCLUSIVE CONEXÕES. REF.: CARBINOX OU EQUIVALENTE.</t>
  </si>
  <si>
    <t>M</t>
  </si>
  <si>
    <t>COMPRIMENTO DE MATERIAL E MÃO DE OBRA</t>
  </si>
  <si>
    <t>13.1.2</t>
  </si>
  <si>
    <t>ELETRODUTO EM AÇO GALVANIZADO, ROSQUEÁVEL, DIÂMETRO 1.1/2” (40MM), INCLUSIVE CONEXÕES. REF.: CARBINOX OU EQUIVALENTE.</t>
  </si>
  <si>
    <t>13.1.3</t>
  </si>
  <si>
    <t>ELETRODUTO EM PVC RÍGIDO, NÃO PROPAGANTE DE CHAMA, EM CONFORMIDADE COM A NBR-15.465, DIÂMETRO 1” (32MM). REF.: TIGREFLEX REFORÇADO OU EQUIVALENTE.</t>
  </si>
  <si>
    <t>13.1.4</t>
  </si>
  <si>
    <t>PINTURA ESMALTE SINTÉTICO BRILHANTE NOS ELETRODUTOS, DUAS DEMÃOS, NA COR VERMELHA</t>
  </si>
  <si>
    <t>SUBTOTAL ITEM 13.1</t>
  </si>
  <si>
    <t>13.2</t>
  </si>
  <si>
    <t>CAIXAS E PLACAS</t>
  </si>
  <si>
    <t>13.2.1</t>
  </si>
  <si>
    <t>CAIXA DE EMBUTIR EM PAREDE, 4X2”, EM PVC. REF: LEGRAND OU EQUIVALENTE.</t>
  </si>
  <si>
    <t xml:space="preserve">UN  </t>
  </si>
  <si>
    <t>UNIDADE DE MATERIAL E MÃO DE OBRA</t>
  </si>
  <si>
    <t>13.2.2</t>
  </si>
  <si>
    <t>CAIXA DE EMBUTIR EM PAREDE, 4X4”, EM PVC. REF: LEGRAND OU EQUIVALENTE.</t>
  </si>
  <si>
    <t>13.2.3</t>
  </si>
  <si>
    <t>CAIXA DE PASSAGEM, TIPO CONDULETE, EM ALUMÍNIO DE ALTA RESISTÊNCIA MECÂNICA E À CORROSÃO, TIPO “X”, DN 1". REF.: TRAMONTINA OU EQUIVALENTE.</t>
  </si>
  <si>
    <t>13.2.4</t>
  </si>
  <si>
    <t>CAIXA DE PASSAGEM, TIPO CONDULETE, EM ALUMÍNIO DE ALTA RESISTÊNCIA MECÂNICA E À CORROSÃO, TIPO “T”, DN 1". REF.: TRAMONTINA OU EQUIVALENTE.</t>
  </si>
  <si>
    <t>13.2.5</t>
  </si>
  <si>
    <t>CAIXA DE PASSAGEM, TIPO CONDULETE, EM ALUMÍNIO DE ALTA RESISTÊNCIA MECÂNICA E À CORROSÃO, TIPO “LR”, DN 1". REF.: TRAMONTINA OU EQUIVALENTE.</t>
  </si>
  <si>
    <t>13.2.6</t>
  </si>
  <si>
    <t>CAIXA DE PASSAGEM, TIPO CONDULETE, EM ALUMÍNIO DE ALTA RESISTÊNCIA MECÂNICA E À CORROSÃO, TIPO “T”, DN 1.1/2". REF.: TRAMONTINA OU EQUIVALENTE.</t>
  </si>
  <si>
    <t>13.2.7</t>
  </si>
  <si>
    <t>CAIXA DE PASSAGEM, TIPO CONDULETE, EM ALUMÍNIO DE ALTA RESISTÊNCIA MECÂNICA E À CORROSÃO, TIPO “LR”, DN 1.1/2". REF.: TRAMONTINA OU EQUIVALENTE.</t>
  </si>
  <si>
    <t>13.2.8</t>
  </si>
  <si>
    <t>CAIXA METÁLICA DE SOBREPOR, DIMENSÕES INTERNAS 400X400X200MM, GRAU DE PROTEÇÃO IP-54, PROVIDA DE PORTA COM TRINCO E CHAVE.</t>
  </si>
  <si>
    <t>13.2.9</t>
  </si>
  <si>
    <t>CAIXA DE PASSAGEM EM ALVENARIA , DIMENSÕES INTERNAS 280X280X700MM COM TAMPA E ARO DO TIPO ZA, PADRÃO CEMIG.</t>
  </si>
  <si>
    <t>13.2.10</t>
  </si>
  <si>
    <t>CONJUNTO TAMPA E 1 TOMADA (2P+T) PADRÃO BRASILEIRO, 10A/250, PARA CONDULETE DN 1”. REF.: TRAMONTINA OU EQUIVALENTE.</t>
  </si>
  <si>
    <t xml:space="preserve">UN </t>
  </si>
  <si>
    <t>13.2.11</t>
  </si>
  <si>
    <t>GABINETE METÁLICO PARA BATERIAS ESTACIONÁRIAS, PINTURA ELETROSTÁTICA NA COR GRAFITE, DIMENSÕES (AXLXP): 48X56X40CM. REF.: G60/8 DA SENUS OU EQUIVALENTE.</t>
  </si>
  <si>
    <t>SUBTOTAL ITEM 13.2</t>
  </si>
  <si>
    <t>13.3</t>
  </si>
  <si>
    <t>CABOS</t>
  </si>
  <si>
    <t>13.3.1</t>
  </si>
  <si>
    <t>CABO BLINDADO PARA SISTEMA DE DETECÇÃO DE INCÊNDIO 300 V, FORMADO POR DOIS CONDUTORES DE COBRE ELETROLÍTICO NU #1,5 MM², TÊMPERA MOLE, ENCORDOAMENTO CLASSE 2, ISOLADOS EM PVC/E 105 °C, TORCIDOS PARALELAMENTE E ENFAIXADOS COM FITA SEPARADORA DE POLIÉSTER APLICADA HELICOIDALMENTE, CONDUTOR DRENO DE COBRE ESTANHADO #0,50 MM² E COBERTURA EXTERNA EM PVC 105 °C NÃO PROPAGANTE A CHAMA, NA COR VERMELHA, EM CONFORMIDADE COM A NBR 17.240. REF.: GP CABOS, OU EQUIVALENTE.</t>
  </si>
  <si>
    <t xml:space="preserve">M </t>
  </si>
  <si>
    <t>13.3.2</t>
  </si>
  <si>
    <t>CABO DE COBRE ELETROLÍTICO, EXTRAFLEXÍVEL CLASSE 5, CLASSE DE TENSÃO 750V, ISOLAMENTO (70ºC) DE COMPOSTO TERMOPLÁSTICO EM DUPLA CAMADA DE POLIOLEFÍNICO NÃO HALOGENADO, NA COR VERMELHA, CONFORME NBR NM 13248 E NBR NM 280. SEÇÃO: 2,5MM². REF: PRYSMIAN OU EQUIVALENTE</t>
  </si>
  <si>
    <t>13.3.3</t>
  </si>
  <si>
    <t>CABO DE COBRE ELETROLÍTICO, EXTRAFLEXÍVEL CLASSE 5, CLASSE DE TENSÃO 750V, ISOLAMENTO (70ºC) DE COMPOSTO TERMOPLÁSTICO EM DUPLA CAMADA DE POLIOLEFÍNICO NÃO HALOGENADO, NA COR VERMELHA, CONFORME NBR NM 13248 E NBR NM 280. SEÇÃO: 4,0MM². REF: PRYSMIAN OU EQUIVALENTE.</t>
  </si>
  <si>
    <t>13.3.4</t>
  </si>
  <si>
    <t>CABO DE COBRE ELETROLÍTICO, EXTRAFLEXÍVEL CLASSE 5, CLASSE DE TENSÃO 750V, ISOLAMENTO (70ºC) DE COMPOSTO TERMOPLÁSTICO EM DUPLA CAMADA DE POLIOLEFÍNICO NÃO HALOGENADO, NA COR VERMELHA, CONFORME NBR NM 13248 E NBR NM 280. SEÇÃO: 16,0MM². REF: PRYSMIAN OU EQUIVALENTE.</t>
  </si>
  <si>
    <t>SUBTOTAL ITEM 13.3</t>
  </si>
  <si>
    <t>13.4</t>
  </si>
  <si>
    <t>EQUIPAMENTOS</t>
  </si>
  <si>
    <t>13.4.1</t>
  </si>
  <si>
    <t>CENTRAL DE ALARME DE INCÊNDIO DO TIPO ENDEREÇÁVEL, COMPOSTA POR PAINEL DE PROGRAMAÇÃO E OPERAÇÃO EM DISPLAY LCD, COM 2 LAÇOS DISTINTOS (250 DISPOSITIVOS POR LAÇO), CLASSE A OU CLASSE B (DOIS FIOS), 1 SAÍDA PARA SIRENES CONVENCIONAIS, EM CONFORMIDADE COM A NBR 17.240, ALIMENTAÇÃO DE 100 A 240VCA/60HZ, CONSUMO 10W. ACOMPANHA DUAS BATERIAS 12VCC 2,3AH (INTERNAS). REF.: CIE 2500, FABRICANTE INTELBRAS OU EQUIVALENTE.</t>
  </si>
  <si>
    <t>13.4.2</t>
  </si>
  <si>
    <t>CENTRAL DE ILUMINAÇÃO DE EMERGÊNCIA, 1000W/24VDC EQUIPADA COM 1 CIRCUITO DE SAÍDA PROTEGIDO 41,7A, ALIMENTAÇÃO 127 OU 220VCA SELECIONÁVEL, EM GABINETE METÁLICO, EM CONFORMIDADE COM A NBR 10.898. REF.: MODELO UNILAMP USE 24/1000, FABRICANTE UNITRON OU EQUIVALENTE.</t>
  </si>
  <si>
    <t>13.4.3</t>
  </si>
  <si>
    <t>LUMINÁRIA PARA SISTEMA DE EMERGÊNCIA CENTRALIZADA, CORPO EM ABS E LENTE EM CRISTAL POLIESTIRENO, TECNOLOGIA LED SMD, COR BRANCA, TENSÃO DE ALIMENTAÇÃO 24VCC, CONSUMO 4W, FLUXO LUMINOSO DE 500 LUMENS, USO INTERNO. REF.: MODELO TPLEDS, FABRICANTE WALMONOF OU EQUIVALENTE.</t>
  </si>
  <si>
    <t>13.4.4</t>
  </si>
  <si>
    <t>LUMINÁRIA DE EMERGÊNCIA PRA SISTEMA CENTRALIZADO, INSTALAÇÃO EM ÁREA EXTERNA, COM GRAU DE PROTEÇÃO IP-65. CONSTITUÍDA POR 32 LEDS, CONSUMO TOTAL 14W, TENSÃO NOMINAL 24VCC, EM CONFORMIDADE COM A NBR 10.898. REF.: LLC32244-PT, FABRICANTE ILUMAC OU EQUIVALENTE.</t>
  </si>
  <si>
    <t>LUMINÁRIA DE EMERGÊNCIA PRA SISTEMA CENTRALIZADO, INSTALAÇÃO EM ÁREA EXTERNA, COM GRAU DE PROTEÇÃO IP-65. CONSTITUÍDA POR 16 LEDS, CONSUMO TOTAL 7W, TENSÃO NOMINAL 24VCC, EM CONFORMIDADE COM A NBR 10.898. REF.: LLC1624-PT, FABRICANTE ILUMAC OU EQUIVALENTE.</t>
  </si>
  <si>
    <t>13.4.5</t>
  </si>
  <si>
    <t>ACIONADOR MANUAL SEM SIRENE, ENDEREÇÁVEL, USO INTERNO, NA COR VERMELHA, EM CONFORMIDADE COM A NBR 17.240. REF.: AME 520 DA INTELBRAS OU EQUIVALENTE.</t>
  </si>
  <si>
    <t>13.4.6</t>
  </si>
  <si>
    <t>ALARME ÁUDIO VISUAL, USO INTERNO, NA COR VERMELHA, EM CONFORMIDADE COM A NBR 17.240. REF.: SAV 420C DA INTELBRAS OU EQUIVALENTE.</t>
  </si>
  <si>
    <t>13.4.7</t>
  </si>
  <si>
    <t>BATERIA ESTACIONÁRIA SELADA, SEM MANUTENÇÃO,  12V, EQUIPADA COM RETENÇÃO DE NÉVOA ÁCIDA, LIGA DE CHUMBO-ESTANHO-PRATA PARA PREVENÇÃO DA CORROSÃO, INDICADOR DE FIM DE VIDA DA BATERIA E PASTILHA ANTICHAMA. REF.: BATERIA MOURA CLEAN 63AH MODELO 12MF63 OU EQUIVALENTE.</t>
  </si>
  <si>
    <t>UN</t>
  </si>
  <si>
    <t>SUBTOTAL ITEM 13.4</t>
  </si>
  <si>
    <t>13.5</t>
  </si>
  <si>
    <t>SERVIÇOS EM INSTALAÇÕES EXISTENTES</t>
  </si>
  <si>
    <t>13.5.1</t>
  </si>
  <si>
    <t>EXECUÇÃO DE LIMPEZA, ORGANIZAÇÃO E RECOMPOSIÇÃO DE TODA INFRAESTRUTURA EXISTENTE (INSTALADA EM ETAPA ANTERIOR):  ELETRODUTOS, CAIXAS, CONDULETES E RESPECTIVOS ACESSÓRIOS, CONEXÕES E SUPORTES (SOMENTE MÃO DE OBRA).</t>
  </si>
  <si>
    <t>CJ</t>
  </si>
  <si>
    <t>CONJUNTO DE MATERIAL E MÃO DE OBRA</t>
  </si>
  <si>
    <t>13.5.2</t>
  </si>
  <si>
    <t>EXECUÇÃO DE LIMPEZA, ORGANIZAÇÃO E IDENTIFICAÇÃO DE TODO CABEAMENTO EXISTENTE (INSTALADO EM ETAPA ANTERIOR / SOMENTE MÃO DE OBRA).</t>
  </si>
  <si>
    <t>13.5.3</t>
  </si>
  <si>
    <t>REVISÃO DE CAIXAS EMBUTIDAS EM ALVENARIA CONFORME PREVISTO EM PROJETO (QUANTIDADE, ALTURA, ALINHAMENTO, FACEAMENTO COM O REBOCO, INTEGRIDADE / SOMENTE MÃO DE OBRA).</t>
  </si>
  <si>
    <t>SUBTOTAL ITEM 13.5</t>
  </si>
  <si>
    <t>13.6</t>
  </si>
  <si>
    <t>QUADROS DE DISTRIBUIÇÃO, DISJUNTORES E OUTROS</t>
  </si>
  <si>
    <t>13.6.1</t>
  </si>
  <si>
    <t xml:space="preserve">QUADRO DE DISTRIBUIÇÃO DE CIRCUITOS COM BARRAMENTOS (POSITIVO E NEGATVO) DE 100A, ESPAÇO PARA 12 DISJUNTORES BIPOLARES DE SAÍDA, PADRÃO DIN, MODELO DE SOBREPOR (QE-01 E QE-02), FORNECIDO COMPLETO CONFORME PROJETO. </t>
  </si>
  <si>
    <t>SUBTOTAL ITEM 13.6</t>
  </si>
  <si>
    <t>TOTAL ITEM 13</t>
  </si>
  <si>
    <t>EMPRESA:</t>
  </si>
  <si>
    <t>MODELO DE PLANILHA ORÇAMENTÁRIA DE VENDA - INFRAESTRUTURA PARA SISTEMA DE ALARME DE INCÊNDIO</t>
  </si>
</sst>
</file>

<file path=xl/styles.xml><?xml version="1.0" encoding="utf-8"?>
<styleSheet xmlns="http://schemas.openxmlformats.org/spreadsheetml/2006/main">
  <numFmts count="4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-&quot;R$&quot;* #,##0.00_-;\-&quot;R$&quot;* #,##0.00_-;_-&quot;R$&quot;* &quot;-&quot;??_-;_-@_-"/>
    <numFmt numFmtId="165" formatCode="[$-416]General"/>
  </numFmts>
  <fonts count="16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name val="Arial Narrow"/>
      <family val="2"/>
    </font>
    <font>
      <b/>
      <sz val="14"/>
      <color theme="1"/>
      <name val="Arial Narrow"/>
      <family val="2"/>
    </font>
    <font>
      <b/>
      <sz val="12"/>
      <color theme="1"/>
      <name val="Arial Narrow"/>
      <family val="2"/>
    </font>
    <font>
      <sz val="12"/>
      <name val="Arial Narrow"/>
      <family val="2"/>
    </font>
    <font>
      <b/>
      <sz val="12"/>
      <color indexed="8"/>
      <name val="Arial Narrow"/>
      <family val="2"/>
    </font>
    <font>
      <sz val="12"/>
      <color theme="1"/>
      <name val="Arial Narrow"/>
      <family val="2"/>
    </font>
    <font>
      <sz val="12"/>
      <color rgb="FFFF0000"/>
      <name val="Arial Narrow"/>
      <family val="2"/>
    </font>
    <font>
      <sz val="10"/>
      <color indexed="8"/>
      <name val="Arial"/>
      <family val="2"/>
    </font>
    <font>
      <sz val="12"/>
      <color indexed="8"/>
      <name val="Arial Narrow"/>
      <family val="2"/>
    </font>
    <font>
      <sz val="11"/>
      <color rgb="FF000000"/>
      <name val="Calibri"/>
      <family val="2"/>
    </font>
    <font>
      <sz val="11"/>
      <color indexed="8"/>
      <name val="Arial"/>
      <family val="2"/>
    </font>
    <font>
      <sz val="11"/>
      <color rgb="FF000000"/>
      <name val="Calibri"/>
      <family val="2"/>
      <scheme val="minor"/>
    </font>
    <font>
      <sz val="12"/>
      <name val="Arial Narrow"/>
      <family val="2"/>
    </font>
  </fonts>
  <fills count="11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26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79998168889431442"/>
        <bgColor indexed="26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59999389629810485"/>
        <bgColor indexed="26"/>
      </patternFill>
    </fill>
    <fill>
      <patternFill patternType="solid">
        <fgColor theme="0" tint="-0.249977111117893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/>
      <right/>
      <top style="thin">
        <color indexed="64"/>
      </top>
      <bottom style="thin">
        <color rgb="FF000000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2" fillId="0" borderId="0"/>
    <xf numFmtId="0" fontId="2" fillId="0" borderId="0"/>
    <xf numFmtId="0" fontId="10" fillId="0" borderId="0"/>
    <xf numFmtId="0" fontId="2" fillId="0" borderId="0"/>
    <xf numFmtId="165" fontId="12" fillId="0" borderId="0"/>
    <xf numFmtId="0" fontId="1" fillId="0" borderId="0"/>
    <xf numFmtId="0" fontId="1" fillId="0" borderId="0"/>
    <xf numFmtId="0" fontId="13" fillId="0" borderId="0"/>
    <xf numFmtId="43" fontId="14" fillId="0" borderId="0" applyFont="0" applyFill="0" applyBorder="0" applyAlignment="0" applyProtection="0"/>
    <xf numFmtId="0" fontId="2" fillId="0" borderId="0"/>
    <xf numFmtId="0" fontId="2" fillId="0" borderId="0"/>
  </cellStyleXfs>
  <cellXfs count="117">
    <xf numFmtId="0" fontId="0" fillId="0" borderId="0" xfId="0"/>
    <xf numFmtId="0" fontId="3" fillId="2" borderId="1" xfId="3" applyNumberFormat="1" applyFont="1" applyFill="1" applyBorder="1" applyAlignment="1">
      <alignment vertical="center" wrapText="1"/>
    </xf>
    <xf numFmtId="0" fontId="3" fillId="2" borderId="2" xfId="3" applyNumberFormat="1" applyFont="1" applyFill="1" applyBorder="1" applyAlignment="1">
      <alignment vertical="center" wrapText="1"/>
    </xf>
    <xf numFmtId="0" fontId="5" fillId="3" borderId="2" xfId="0" applyFont="1" applyFill="1" applyBorder="1" applyAlignment="1">
      <alignment horizontal="left" vertical="center"/>
    </xf>
    <xf numFmtId="0" fontId="6" fillId="4" borderId="3" xfId="2" applyNumberFormat="1" applyFont="1" applyFill="1" applyBorder="1" applyAlignment="1">
      <alignment vertical="center"/>
    </xf>
    <xf numFmtId="0" fontId="8" fillId="0" borderId="0" xfId="0" applyFont="1" applyAlignment="1"/>
    <xf numFmtId="0" fontId="5" fillId="3" borderId="1" xfId="0" applyFont="1" applyFill="1" applyBorder="1" applyAlignment="1">
      <alignment vertical="center" wrapText="1"/>
    </xf>
    <xf numFmtId="0" fontId="3" fillId="0" borderId="2" xfId="4" applyNumberFormat="1" applyFont="1" applyFill="1" applyBorder="1" applyAlignment="1">
      <alignment horizontal="center" vertical="center"/>
    </xf>
    <xf numFmtId="0" fontId="3" fillId="2" borderId="6" xfId="0" applyNumberFormat="1" applyFont="1" applyFill="1" applyBorder="1" applyAlignment="1">
      <alignment horizontal="left" vertical="center" wrapText="1"/>
    </xf>
    <xf numFmtId="0" fontId="6" fillId="5" borderId="2" xfId="3" applyNumberFormat="1" applyFont="1" applyFill="1" applyBorder="1" applyAlignment="1">
      <alignment vertical="center" wrapText="1"/>
    </xf>
    <xf numFmtId="0" fontId="3" fillId="0" borderId="8" xfId="4" applyNumberFormat="1" applyFont="1" applyFill="1" applyBorder="1" applyAlignment="1">
      <alignment horizontal="center" vertical="center"/>
    </xf>
    <xf numFmtId="0" fontId="6" fillId="5" borderId="8" xfId="3" applyNumberFormat="1" applyFont="1" applyFill="1" applyBorder="1" applyAlignment="1">
      <alignment vertical="center" wrapText="1"/>
    </xf>
    <xf numFmtId="0" fontId="3" fillId="5" borderId="7" xfId="3" applyNumberFormat="1" applyFont="1" applyFill="1" applyBorder="1" applyAlignment="1">
      <alignment horizontal="left" vertical="center" wrapText="1"/>
    </xf>
    <xf numFmtId="0" fontId="3" fillId="5" borderId="8" xfId="3" applyNumberFormat="1" applyFont="1" applyFill="1" applyBorder="1" applyAlignment="1">
      <alignment horizontal="left" vertical="center" wrapText="1"/>
    </xf>
    <xf numFmtId="0" fontId="3" fillId="5" borderId="9" xfId="3" applyNumberFormat="1" applyFont="1" applyFill="1" applyBorder="1" applyAlignment="1">
      <alignment horizontal="left" vertical="center" wrapText="1"/>
    </xf>
    <xf numFmtId="0" fontId="3" fillId="5" borderId="3" xfId="3" applyNumberFormat="1" applyFont="1" applyFill="1" applyBorder="1" applyAlignment="1">
      <alignment horizontal="left" vertical="center" wrapText="1"/>
    </xf>
    <xf numFmtId="0" fontId="5" fillId="3" borderId="10" xfId="0" applyFont="1" applyFill="1" applyBorder="1" applyAlignment="1">
      <alignment vertical="center"/>
    </xf>
    <xf numFmtId="17" fontId="9" fillId="3" borderId="11" xfId="4" applyNumberFormat="1" applyFont="1" applyFill="1" applyBorder="1" applyAlignment="1">
      <alignment horizontal="center" vertical="center" wrapText="1"/>
    </xf>
    <xf numFmtId="0" fontId="6" fillId="5" borderId="11" xfId="3" applyNumberFormat="1" applyFont="1" applyFill="1" applyBorder="1" applyAlignment="1">
      <alignment vertical="center" wrapText="1"/>
    </xf>
    <xf numFmtId="0" fontId="3" fillId="0" borderId="11" xfId="2" applyNumberFormat="1" applyFont="1" applyFill="1" applyBorder="1" applyAlignment="1">
      <alignment horizontal="center" vertical="center"/>
    </xf>
    <xf numFmtId="0" fontId="8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7" fillId="6" borderId="6" xfId="5" applyNumberFormat="1" applyFont="1" applyFill="1" applyBorder="1" applyAlignment="1" applyProtection="1">
      <alignment horizontal="left" vertical="center" wrapText="1"/>
      <protection locked="0"/>
    </xf>
    <xf numFmtId="0" fontId="7" fillId="6" borderId="6" xfId="5" applyNumberFormat="1" applyFont="1" applyFill="1" applyBorder="1" applyAlignment="1" applyProtection="1">
      <alignment horizontal="center" vertical="center" wrapText="1"/>
      <protection locked="0"/>
    </xf>
    <xf numFmtId="0" fontId="7" fillId="6" borderId="6" xfId="5" applyNumberFormat="1" applyFont="1" applyFill="1" applyBorder="1" applyAlignment="1" applyProtection="1">
      <alignment horizontal="right" vertical="center" wrapText="1"/>
      <protection locked="0"/>
    </xf>
    <xf numFmtId="2" fontId="7" fillId="6" borderId="6" xfId="5" applyNumberFormat="1" applyFont="1" applyFill="1" applyBorder="1" applyAlignment="1" applyProtection="1">
      <alignment horizontal="center" vertical="center" wrapText="1"/>
      <protection locked="0"/>
    </xf>
    <xf numFmtId="164" fontId="6" fillId="7" borderId="6" xfId="2" applyNumberFormat="1" applyFont="1" applyFill="1" applyBorder="1" applyAlignment="1" applyProtection="1">
      <alignment horizontal="right" vertical="center"/>
    </xf>
    <xf numFmtId="164" fontId="6" fillId="0" borderId="4" xfId="1" applyNumberFormat="1" applyFont="1" applyFill="1" applyBorder="1" applyAlignment="1" applyProtection="1">
      <alignment horizontal="right" vertical="center"/>
    </xf>
    <xf numFmtId="0" fontId="7" fillId="6" borderId="13" xfId="5" applyFont="1" applyFill="1" applyBorder="1" applyAlignment="1" applyProtection="1">
      <alignment horizontal="left" vertical="center" wrapText="1"/>
      <protection locked="0"/>
    </xf>
    <xf numFmtId="164" fontId="6" fillId="0" borderId="6" xfId="2" applyNumberFormat="1" applyFont="1" applyFill="1" applyBorder="1" applyAlignment="1" applyProtection="1">
      <alignment horizontal="right" vertical="center"/>
    </xf>
    <xf numFmtId="0" fontId="6" fillId="0" borderId="0" xfId="0" applyNumberFormat="1" applyFont="1" applyFill="1" applyBorder="1" applyAlignment="1">
      <alignment vertical="center"/>
    </xf>
    <xf numFmtId="0" fontId="6" fillId="0" borderId="0" xfId="0" applyFont="1" applyFill="1" applyAlignment="1">
      <alignment vertical="center"/>
    </xf>
    <xf numFmtId="0" fontId="6" fillId="0" borderId="6" xfId="0" applyNumberFormat="1" applyFont="1" applyFill="1" applyBorder="1" applyAlignment="1">
      <alignment horizontal="left" vertical="center" wrapText="1"/>
    </xf>
    <xf numFmtId="164" fontId="3" fillId="0" borderId="4" xfId="5" applyNumberFormat="1" applyFont="1" applyFill="1" applyBorder="1" applyAlignment="1" applyProtection="1">
      <alignment horizontal="right" vertical="center" wrapText="1"/>
      <protection locked="0"/>
    </xf>
    <xf numFmtId="0" fontId="8" fillId="0" borderId="0" xfId="0" applyNumberFormat="1" applyFont="1" applyAlignment="1">
      <alignment vertical="center"/>
    </xf>
    <xf numFmtId="0" fontId="8" fillId="0" borderId="0" xfId="0" applyNumberFormat="1" applyFont="1" applyAlignment="1">
      <alignment vertical="top"/>
    </xf>
    <xf numFmtId="0" fontId="8" fillId="0" borderId="0" xfId="2" applyNumberFormat="1" applyFont="1" applyAlignment="1">
      <alignment vertical="center"/>
    </xf>
    <xf numFmtId="0" fontId="8" fillId="0" borderId="0" xfId="0" applyNumberFormat="1" applyFont="1" applyFill="1" applyBorder="1" applyAlignment="1">
      <alignment vertical="center"/>
    </xf>
    <xf numFmtId="0" fontId="8" fillId="0" borderId="0" xfId="0" applyFont="1"/>
    <xf numFmtId="0" fontId="8" fillId="0" borderId="0" xfId="0" applyNumberFormat="1" applyFont="1" applyAlignment="1">
      <alignment vertical="center" wrapText="1"/>
    </xf>
    <xf numFmtId="164" fontId="3" fillId="6" borderId="6" xfId="2" applyNumberFormat="1" applyFont="1" applyFill="1" applyBorder="1" applyAlignment="1">
      <alignment horizontal="right" vertical="center"/>
    </xf>
    <xf numFmtId="0" fontId="8" fillId="0" borderId="6" xfId="0" applyNumberFormat="1" applyFont="1" applyFill="1" applyBorder="1" applyAlignment="1">
      <alignment horizontal="center" vertical="center"/>
    </xf>
    <xf numFmtId="0" fontId="7" fillId="6" borderId="12" xfId="5" applyNumberFormat="1" applyFont="1" applyFill="1" applyBorder="1" applyAlignment="1" applyProtection="1">
      <alignment horizontal="left" vertical="center" wrapText="1"/>
      <protection locked="0"/>
    </xf>
    <xf numFmtId="0" fontId="6" fillId="0" borderId="6" xfId="0" applyNumberFormat="1" applyFont="1" applyFill="1" applyBorder="1" applyAlignment="1">
      <alignment horizontal="left" vertical="center"/>
    </xf>
    <xf numFmtId="0" fontId="11" fillId="8" borderId="6" xfId="0" applyNumberFormat="1" applyFont="1" applyFill="1" applyBorder="1" applyAlignment="1">
      <alignment horizontal="left" vertical="center"/>
    </xf>
    <xf numFmtId="0" fontId="3" fillId="9" borderId="6" xfId="5" applyNumberFormat="1" applyFont="1" applyFill="1" applyBorder="1" applyAlignment="1" applyProtection="1">
      <alignment horizontal="center" vertical="center" wrapText="1"/>
      <protection locked="0"/>
    </xf>
    <xf numFmtId="0" fontId="3" fillId="9" borderId="6" xfId="5" applyNumberFormat="1" applyFont="1" applyFill="1" applyBorder="1" applyAlignment="1" applyProtection="1">
      <alignment horizontal="right" vertical="center" wrapText="1"/>
      <protection locked="0"/>
    </xf>
    <xf numFmtId="2" fontId="3" fillId="9" borderId="6" xfId="5" applyNumberFormat="1" applyFont="1" applyFill="1" applyBorder="1" applyAlignment="1" applyProtection="1">
      <alignment horizontal="center" vertical="center" wrapText="1"/>
      <protection locked="0"/>
    </xf>
    <xf numFmtId="164" fontId="3" fillId="9" borderId="6" xfId="2" applyNumberFormat="1" applyFont="1" applyFill="1" applyBorder="1" applyAlignment="1" applyProtection="1">
      <alignment horizontal="right" vertical="center" wrapText="1"/>
      <protection locked="0"/>
    </xf>
    <xf numFmtId="164" fontId="3" fillId="8" borderId="6" xfId="2" applyNumberFormat="1" applyFont="1" applyFill="1" applyBorder="1" applyAlignment="1">
      <alignment horizontal="right" vertical="center"/>
    </xf>
    <xf numFmtId="164" fontId="3" fillId="9" borderId="1" xfId="2" applyNumberFormat="1" applyFont="1" applyFill="1" applyBorder="1" applyAlignment="1" applyProtection="1">
      <alignment horizontal="right" vertical="center" wrapText="1"/>
      <protection locked="0"/>
    </xf>
    <xf numFmtId="0" fontId="3" fillId="9" borderId="3" xfId="0" applyNumberFormat="1" applyFont="1" applyFill="1" applyBorder="1" applyAlignment="1">
      <alignment horizontal="left" vertical="center"/>
    </xf>
    <xf numFmtId="0" fontId="3" fillId="9" borderId="6" xfId="0" applyFont="1" applyFill="1" applyBorder="1" applyAlignment="1">
      <alignment horizontal="left" vertical="center" wrapText="1"/>
    </xf>
    <xf numFmtId="0" fontId="8" fillId="0" borderId="0" xfId="0" applyNumberFormat="1" applyFont="1" applyFill="1" applyAlignment="1">
      <alignment vertical="center"/>
    </xf>
    <xf numFmtId="0" fontId="8" fillId="0" borderId="5" xfId="0" applyNumberFormat="1" applyFont="1" applyFill="1" applyBorder="1" applyAlignment="1">
      <alignment vertical="center"/>
    </xf>
    <xf numFmtId="0" fontId="6" fillId="0" borderId="4" xfId="2" applyNumberFormat="1" applyFont="1" applyFill="1" applyBorder="1" applyAlignment="1">
      <alignment vertical="center"/>
    </xf>
    <xf numFmtId="0" fontId="6" fillId="0" borderId="4" xfId="4" applyNumberFormat="1" applyFont="1" applyFill="1" applyBorder="1" applyAlignment="1">
      <alignment vertical="center"/>
    </xf>
    <xf numFmtId="0" fontId="3" fillId="0" borderId="4" xfId="4" applyNumberFormat="1" applyFont="1" applyFill="1" applyBorder="1" applyAlignment="1">
      <alignment vertical="center" wrapText="1"/>
    </xf>
    <xf numFmtId="0" fontId="5" fillId="0" borderId="4" xfId="0" applyFont="1" applyFill="1" applyBorder="1" applyAlignment="1">
      <alignment horizontal="center" vertical="center" wrapText="1"/>
    </xf>
    <xf numFmtId="2" fontId="8" fillId="0" borderId="6" xfId="0" applyNumberFormat="1" applyFont="1" applyFill="1" applyBorder="1" applyAlignment="1">
      <alignment horizontal="center" vertical="center" wrapText="1"/>
    </xf>
    <xf numFmtId="164" fontId="6" fillId="0" borderId="6" xfId="1" applyNumberFormat="1" applyFont="1" applyFill="1" applyBorder="1" applyAlignment="1" applyProtection="1">
      <alignment horizontal="right" vertical="center"/>
    </xf>
    <xf numFmtId="0" fontId="8" fillId="0" borderId="6" xfId="0" applyNumberFormat="1" applyFont="1" applyFill="1" applyBorder="1" applyAlignment="1">
      <alignment horizontal="left" vertical="center" wrapText="1"/>
    </xf>
    <xf numFmtId="0" fontId="5" fillId="0" borderId="6" xfId="0" applyNumberFormat="1" applyFont="1" applyFill="1" applyBorder="1" applyAlignment="1">
      <alignment horizontal="left" vertical="center" wrapText="1"/>
    </xf>
    <xf numFmtId="0" fontId="5" fillId="10" borderId="5" xfId="0" applyFont="1" applyFill="1" applyBorder="1" applyAlignment="1">
      <alignment horizontal="center" vertical="center" wrapText="1"/>
    </xf>
    <xf numFmtId="0" fontId="5" fillId="10" borderId="6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vertical="center" wrapText="1"/>
    </xf>
    <xf numFmtId="0" fontId="8" fillId="0" borderId="3" xfId="0" applyFont="1" applyFill="1" applyBorder="1" applyAlignment="1">
      <alignment vertical="center" wrapText="1"/>
    </xf>
    <xf numFmtId="0" fontId="8" fillId="3" borderId="2" xfId="0" applyFont="1" applyFill="1" applyBorder="1" applyAlignment="1">
      <alignment vertical="center"/>
    </xf>
    <xf numFmtId="0" fontId="8" fillId="3" borderId="3" xfId="0" applyFont="1" applyFill="1" applyBorder="1" applyAlignment="1">
      <alignment vertical="center"/>
    </xf>
    <xf numFmtId="0" fontId="4" fillId="0" borderId="6" xfId="0" applyFont="1" applyFill="1" applyBorder="1" applyAlignment="1">
      <alignment horizontal="center" vertical="center"/>
    </xf>
    <xf numFmtId="2" fontId="5" fillId="0" borderId="6" xfId="0" applyNumberFormat="1" applyFont="1" applyFill="1" applyBorder="1" applyAlignment="1">
      <alignment horizontal="center" vertical="center" wrapText="1"/>
    </xf>
    <xf numFmtId="164" fontId="3" fillId="0" borderId="6" xfId="2" applyNumberFormat="1" applyFont="1" applyFill="1" applyBorder="1" applyAlignment="1" applyProtection="1">
      <alignment horizontal="right" vertical="center"/>
    </xf>
    <xf numFmtId="164" fontId="3" fillId="0" borderId="4" xfId="1" applyNumberFormat="1" applyFont="1" applyFill="1" applyBorder="1" applyAlignment="1" applyProtection="1">
      <alignment horizontal="right" vertical="center"/>
    </xf>
    <xf numFmtId="0" fontId="3" fillId="0" borderId="0" xfId="0" applyNumberFormat="1" applyFont="1" applyFill="1" applyBorder="1" applyAlignment="1">
      <alignment vertical="center"/>
    </xf>
    <xf numFmtId="0" fontId="3" fillId="0" borderId="0" xfId="0" applyFont="1" applyFill="1" applyAlignment="1">
      <alignment vertical="center"/>
    </xf>
    <xf numFmtId="0" fontId="3" fillId="0" borderId="6" xfId="0" applyNumberFormat="1" applyFont="1" applyFill="1" applyBorder="1" applyAlignment="1">
      <alignment horizontal="left" vertical="center"/>
    </xf>
    <xf numFmtId="0" fontId="3" fillId="0" borderId="6" xfId="2" applyNumberFormat="1" applyFont="1" applyFill="1" applyBorder="1" applyAlignment="1" applyProtection="1">
      <alignment horizontal="center" vertical="center"/>
    </xf>
    <xf numFmtId="164" fontId="3" fillId="0" borderId="6" xfId="2" applyNumberFormat="1" applyFont="1" applyFill="1" applyBorder="1" applyAlignment="1" applyProtection="1">
      <alignment horizontal="right" vertical="center" wrapText="1"/>
    </xf>
    <xf numFmtId="164" fontId="3" fillId="0" borderId="6" xfId="2" applyNumberFormat="1" applyFont="1" applyFill="1" applyBorder="1" applyAlignment="1">
      <alignment horizontal="right" vertical="center" wrapText="1"/>
    </xf>
    <xf numFmtId="0" fontId="3" fillId="0" borderId="6" xfId="3" applyFont="1" applyFill="1" applyBorder="1" applyAlignment="1">
      <alignment horizontal="left" vertical="center" wrapText="1"/>
    </xf>
    <xf numFmtId="0" fontId="3" fillId="5" borderId="1" xfId="3" applyNumberFormat="1" applyFont="1" applyFill="1" applyBorder="1" applyAlignment="1">
      <alignment horizontal="left" vertical="center" wrapText="1"/>
    </xf>
    <xf numFmtId="0" fontId="3" fillId="5" borderId="2" xfId="3" applyNumberFormat="1" applyFont="1" applyFill="1" applyBorder="1" applyAlignment="1">
      <alignment horizontal="left" vertical="center" wrapText="1"/>
    </xf>
    <xf numFmtId="0" fontId="8" fillId="4" borderId="1" xfId="0" applyFont="1" applyFill="1" applyBorder="1" applyAlignment="1">
      <alignment vertical="center" wrapText="1"/>
    </xf>
    <xf numFmtId="0" fontId="8" fillId="4" borderId="1" xfId="0" applyFont="1" applyFill="1" applyBorder="1" applyAlignment="1">
      <alignment vertical="center"/>
    </xf>
    <xf numFmtId="0" fontId="5" fillId="4" borderId="6" xfId="0" applyNumberFormat="1" applyFont="1" applyFill="1" applyBorder="1" applyAlignment="1">
      <alignment horizontal="left" vertical="center" wrapText="1"/>
    </xf>
    <xf numFmtId="0" fontId="5" fillId="4" borderId="6" xfId="0" applyNumberFormat="1" applyFont="1" applyFill="1" applyBorder="1" applyAlignment="1">
      <alignment horizontal="center" vertical="center"/>
    </xf>
    <xf numFmtId="2" fontId="5" fillId="4" borderId="6" xfId="0" applyNumberFormat="1" applyFont="1" applyFill="1" applyBorder="1" applyAlignment="1">
      <alignment horizontal="center" vertical="center" wrapText="1"/>
    </xf>
    <xf numFmtId="164" fontId="3" fillId="4" borderId="6" xfId="2" applyNumberFormat="1" applyFont="1" applyFill="1" applyBorder="1" applyAlignment="1" applyProtection="1">
      <alignment horizontal="right" vertical="center"/>
    </xf>
    <xf numFmtId="164" fontId="3" fillId="4" borderId="6" xfId="1" applyNumberFormat="1" applyFont="1" applyFill="1" applyBorder="1" applyAlignment="1" applyProtection="1">
      <alignment horizontal="right" vertical="center"/>
    </xf>
    <xf numFmtId="164" fontId="3" fillId="4" borderId="4" xfId="1" applyNumberFormat="1" applyFont="1" applyFill="1" applyBorder="1" applyAlignment="1" applyProtection="1">
      <alignment horizontal="right" vertical="center"/>
    </xf>
    <xf numFmtId="0" fontId="6" fillId="4" borderId="6" xfId="0" applyNumberFormat="1" applyFont="1" applyFill="1" applyBorder="1" applyAlignment="1">
      <alignment horizontal="left" vertical="center"/>
    </xf>
    <xf numFmtId="0" fontId="3" fillId="4" borderId="0" xfId="0" applyNumberFormat="1" applyFont="1" applyFill="1" applyBorder="1" applyAlignment="1">
      <alignment vertical="center"/>
    </xf>
    <xf numFmtId="0" fontId="3" fillId="4" borderId="6" xfId="3" applyNumberFormat="1" applyFont="1" applyFill="1" applyBorder="1" applyAlignment="1">
      <alignment horizontal="left" vertical="center" wrapText="1"/>
    </xf>
    <xf numFmtId="0" fontId="8" fillId="4" borderId="6" xfId="0" applyNumberFormat="1" applyFont="1" applyFill="1" applyBorder="1" applyAlignment="1">
      <alignment horizontal="left" vertical="center" wrapText="1"/>
    </xf>
    <xf numFmtId="0" fontId="11" fillId="4" borderId="6" xfId="10" applyFont="1" applyFill="1" applyBorder="1" applyAlignment="1">
      <alignment horizontal="center" vertical="center" wrapText="1"/>
    </xf>
    <xf numFmtId="3" fontId="11" fillId="4" borderId="6" xfId="10" applyNumberFormat="1" applyFont="1" applyFill="1" applyBorder="1" applyAlignment="1">
      <alignment horizontal="center" vertical="center" wrapText="1"/>
    </xf>
    <xf numFmtId="164" fontId="6" fillId="4" borderId="6" xfId="2" applyNumberFormat="1" applyFont="1" applyFill="1" applyBorder="1" applyAlignment="1" applyProtection="1">
      <alignment horizontal="right" vertical="center" wrapText="1"/>
    </xf>
    <xf numFmtId="164" fontId="6" fillId="4" borderId="4" xfId="1" applyNumberFormat="1" applyFont="1" applyFill="1" applyBorder="1" applyAlignment="1" applyProtection="1">
      <alignment horizontal="right" vertical="center"/>
    </xf>
    <xf numFmtId="164" fontId="6" fillId="4" borderId="6" xfId="2" applyNumberFormat="1" applyFont="1" applyFill="1" applyBorder="1" applyAlignment="1" applyProtection="1">
      <alignment horizontal="right" vertical="center"/>
    </xf>
    <xf numFmtId="0" fontId="6" fillId="4" borderId="0" xfId="0" applyNumberFormat="1" applyFont="1" applyFill="1" applyBorder="1" applyAlignment="1">
      <alignment vertical="center"/>
    </xf>
    <xf numFmtId="0" fontId="6" fillId="4" borderId="6" xfId="3" applyFont="1" applyFill="1" applyBorder="1" applyAlignment="1">
      <alignment horizontal="left" vertical="center" wrapText="1"/>
    </xf>
    <xf numFmtId="0" fontId="3" fillId="4" borderId="6" xfId="0" applyNumberFormat="1" applyFont="1" applyFill="1" applyBorder="1" applyAlignment="1">
      <alignment horizontal="left" vertical="center"/>
    </xf>
    <xf numFmtId="0" fontId="3" fillId="4" borderId="6" xfId="6" applyFont="1" applyFill="1" applyBorder="1" applyAlignment="1" applyProtection="1">
      <alignment horizontal="left" vertical="center" wrapText="1"/>
      <protection locked="0"/>
    </xf>
    <xf numFmtId="0" fontId="15" fillId="4" borderId="6" xfId="3" applyFont="1" applyFill="1" applyBorder="1" applyAlignment="1">
      <alignment horizontal="left" vertical="center" wrapText="1"/>
    </xf>
    <xf numFmtId="0" fontId="6" fillId="4" borderId="6" xfId="0" applyNumberFormat="1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right" vertical="center" wrapText="1"/>
    </xf>
    <xf numFmtId="0" fontId="5" fillId="3" borderId="1" xfId="0" applyFont="1" applyFill="1" applyBorder="1" applyAlignment="1">
      <alignment vertical="center"/>
    </xf>
    <xf numFmtId="0" fontId="8" fillId="0" borderId="14" xfId="0" applyNumberFormat="1" applyFont="1" applyBorder="1" applyAlignment="1">
      <alignment vertical="center"/>
    </xf>
    <xf numFmtId="0" fontId="8" fillId="0" borderId="6" xfId="0" applyNumberFormat="1" applyFont="1" applyBorder="1" applyAlignment="1">
      <alignment vertical="center"/>
    </xf>
    <xf numFmtId="0" fontId="8" fillId="4" borderId="8" xfId="0" applyFont="1" applyFill="1" applyBorder="1" applyAlignment="1">
      <alignment vertical="top" wrapText="1"/>
    </xf>
    <xf numFmtId="0" fontId="8" fillId="4" borderId="2" xfId="0" applyFont="1" applyFill="1" applyBorder="1" applyAlignment="1">
      <alignment vertical="top" wrapText="1"/>
    </xf>
    <xf numFmtId="0" fontId="7" fillId="0" borderId="1" xfId="2" applyNumberFormat="1" applyFont="1" applyFill="1" applyBorder="1" applyAlignment="1">
      <alignment horizontal="center" vertical="center" wrapText="1"/>
    </xf>
    <xf numFmtId="0" fontId="7" fillId="0" borderId="2" xfId="2" applyNumberFormat="1" applyFont="1" applyFill="1" applyBorder="1" applyAlignment="1">
      <alignment horizontal="center" vertical="center" wrapText="1"/>
    </xf>
    <xf numFmtId="0" fontId="3" fillId="5" borderId="1" xfId="3" applyNumberFormat="1" applyFont="1" applyFill="1" applyBorder="1" applyAlignment="1">
      <alignment horizontal="left" vertical="center" wrapText="1"/>
    </xf>
    <xf numFmtId="0" fontId="3" fillId="5" borderId="2" xfId="3" applyNumberFormat="1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/>
    </xf>
  </cellXfs>
  <cellStyles count="14">
    <cellStyle name="Ênfase1 2" xfId="4"/>
    <cellStyle name="Excel Built-in Normal" xfId="7"/>
    <cellStyle name="Moeda" xfId="2" builtinId="4"/>
    <cellStyle name="Normal" xfId="0" builtinId="0"/>
    <cellStyle name="Normal 10 2" xfId="13"/>
    <cellStyle name="Normal 13" xfId="8"/>
    <cellStyle name="Normal 2" xfId="5"/>
    <cellStyle name="Normal 2 2" xfId="6"/>
    <cellStyle name="Normal 4 2 2" xfId="9"/>
    <cellStyle name="Separador de milhares" xfId="1" builtinId="3"/>
    <cellStyle name="Texto Explicativo 2 17" xfId="3"/>
    <cellStyle name="Título 3 2 12" xfId="12"/>
    <cellStyle name="Vírgula 2" xfId="10"/>
    <cellStyle name="Vírgula 2 2 2" xfId="11"/>
  </cellStyles>
  <dxfs count="0"/>
  <tableStyles count="0" defaultTableStyle="TableStyleMedium9" defaultPivotStyle="PivotStyleLight16"/>
  <colors>
    <mruColors>
      <color rgb="FFFA8989"/>
      <color rgb="FFFFCCFF"/>
      <color rgb="FFFF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T61"/>
  <sheetViews>
    <sheetView tabSelected="1" zoomScaleNormal="100" zoomScaleSheetLayoutView="100" workbookViewId="0">
      <selection activeCell="B1" sqref="B1"/>
    </sheetView>
  </sheetViews>
  <sheetFormatPr defaultRowHeight="15.75"/>
  <cols>
    <col min="1" max="1" width="12.5703125" style="35" customWidth="1"/>
    <col min="2" max="2" width="68.7109375" style="36" customWidth="1"/>
    <col min="3" max="3" width="10.42578125" style="35" customWidth="1"/>
    <col min="4" max="4" width="11.85546875" style="35" customWidth="1"/>
    <col min="5" max="5" width="20.42578125" style="37" customWidth="1"/>
    <col min="6" max="6" width="17.42578125" style="35" customWidth="1"/>
    <col min="7" max="7" width="2.7109375" style="38" hidden="1" customWidth="1"/>
    <col min="8" max="8" width="15.85546875" style="37" hidden="1" customWidth="1"/>
    <col min="9" max="9" width="19.28515625" style="37" hidden="1" customWidth="1"/>
    <col min="10" max="10" width="44.140625" style="35" hidden="1" customWidth="1"/>
    <col min="11" max="11" width="2.7109375" style="54" hidden="1" customWidth="1"/>
    <col min="12" max="12" width="92" style="40" hidden="1" customWidth="1"/>
    <col min="13" max="16384" width="9.140625" style="39"/>
  </cols>
  <sheetData>
    <row r="1" spans="1:12" s="5" customFormat="1" ht="57" customHeight="1">
      <c r="A1" s="1"/>
      <c r="B1" s="116" t="s">
        <v>109</v>
      </c>
      <c r="C1" s="3"/>
      <c r="D1" s="2"/>
      <c r="E1" s="106"/>
      <c r="F1" s="4"/>
      <c r="G1" s="56"/>
      <c r="H1" s="112" t="s">
        <v>0</v>
      </c>
      <c r="I1" s="113"/>
      <c r="J1" s="113"/>
      <c r="K1" s="55"/>
      <c r="L1" s="70" t="s">
        <v>1</v>
      </c>
    </row>
    <row r="2" spans="1:12" s="5" customFormat="1" ht="71.25" customHeight="1">
      <c r="A2" s="6" t="s">
        <v>2</v>
      </c>
      <c r="B2" s="83" t="s">
        <v>3</v>
      </c>
      <c r="C2" s="66"/>
      <c r="D2" s="66"/>
      <c r="E2" s="66"/>
      <c r="F2" s="67"/>
      <c r="G2" s="57"/>
      <c r="H2" s="114"/>
      <c r="I2" s="115"/>
      <c r="J2" s="115"/>
      <c r="K2" s="55"/>
      <c r="L2" s="8"/>
    </row>
    <row r="3" spans="1:12" s="5" customFormat="1" ht="30" customHeight="1">
      <c r="A3" s="6" t="s">
        <v>4</v>
      </c>
      <c r="B3" s="84" t="s">
        <v>5</v>
      </c>
      <c r="C3" s="68"/>
      <c r="D3" s="68"/>
      <c r="E3" s="68"/>
      <c r="F3" s="69"/>
      <c r="G3" s="57"/>
      <c r="H3" s="114"/>
      <c r="I3" s="115"/>
      <c r="J3" s="115"/>
      <c r="K3" s="55"/>
      <c r="L3" s="8"/>
    </row>
    <row r="4" spans="1:12" s="5" customFormat="1" ht="29.25" customHeight="1">
      <c r="A4" s="16" t="s">
        <v>108</v>
      </c>
      <c r="B4" s="83"/>
      <c r="C4" s="17"/>
      <c r="D4" s="18"/>
      <c r="E4" s="19"/>
      <c r="F4" s="108"/>
      <c r="G4" s="58"/>
      <c r="H4" s="81"/>
      <c r="I4" s="82"/>
      <c r="J4" s="15"/>
      <c r="K4" s="38"/>
      <c r="L4" s="8"/>
    </row>
    <row r="5" spans="1:12" s="5" customFormat="1" ht="21.75" customHeight="1">
      <c r="A5" s="6"/>
      <c r="B5" s="110"/>
      <c r="C5" s="10"/>
      <c r="D5" s="11"/>
      <c r="E5" s="6" t="s">
        <v>6</v>
      </c>
      <c r="F5" s="109"/>
      <c r="G5" s="57"/>
      <c r="H5" s="12"/>
      <c r="I5" s="13"/>
      <c r="J5" s="14"/>
      <c r="K5" s="38"/>
      <c r="L5" s="8"/>
    </row>
    <row r="6" spans="1:12" s="5" customFormat="1" ht="24.75" customHeight="1">
      <c r="A6" s="107"/>
      <c r="B6" s="111"/>
      <c r="C6" s="7"/>
      <c r="D6" s="9"/>
      <c r="E6" s="107" t="s">
        <v>7</v>
      </c>
      <c r="F6" s="109"/>
      <c r="G6" s="57"/>
      <c r="H6" s="81"/>
      <c r="I6" s="82"/>
      <c r="J6" s="15"/>
      <c r="K6" s="38"/>
      <c r="L6" s="8"/>
    </row>
    <row r="7" spans="1:12" s="5" customFormat="1" ht="39.950000000000003" customHeight="1">
      <c r="A7" s="64" t="s">
        <v>8</v>
      </c>
      <c r="B7" s="64" t="s">
        <v>9</v>
      </c>
      <c r="C7" s="64" t="s">
        <v>10</v>
      </c>
      <c r="D7" s="64" t="s">
        <v>11</v>
      </c>
      <c r="E7" s="64" t="s">
        <v>12</v>
      </c>
      <c r="F7" s="64" t="s">
        <v>13</v>
      </c>
      <c r="G7" s="59"/>
      <c r="H7" s="64" t="s">
        <v>14</v>
      </c>
      <c r="I7" s="64" t="s">
        <v>15</v>
      </c>
      <c r="J7" s="64" t="s">
        <v>16</v>
      </c>
      <c r="K7" s="38"/>
      <c r="L7" s="65" t="s">
        <v>17</v>
      </c>
    </row>
    <row r="8" spans="1:12" s="32" customFormat="1" ht="30" customHeight="1">
      <c r="A8" s="63">
        <v>13</v>
      </c>
      <c r="B8" s="63" t="s">
        <v>18</v>
      </c>
      <c r="C8" s="42"/>
      <c r="D8" s="60"/>
      <c r="E8" s="30"/>
      <c r="F8" s="61"/>
      <c r="G8" s="28"/>
      <c r="H8" s="30"/>
      <c r="I8" s="30"/>
      <c r="J8" s="44"/>
      <c r="K8" s="31"/>
      <c r="L8" s="33"/>
    </row>
    <row r="9" spans="1:12" s="75" customFormat="1" ht="30" customHeight="1">
      <c r="A9" s="63" t="s">
        <v>19</v>
      </c>
      <c r="B9" s="85" t="s">
        <v>20</v>
      </c>
      <c r="C9" s="86"/>
      <c r="D9" s="87"/>
      <c r="E9" s="88"/>
      <c r="F9" s="89"/>
      <c r="G9" s="90"/>
      <c r="H9" s="88"/>
      <c r="I9" s="88"/>
      <c r="J9" s="91"/>
      <c r="K9" s="92"/>
      <c r="L9" s="93"/>
    </row>
    <row r="10" spans="1:12" s="32" customFormat="1" ht="45.75" customHeight="1">
      <c r="A10" s="62" t="s">
        <v>21</v>
      </c>
      <c r="B10" s="94" t="s">
        <v>22</v>
      </c>
      <c r="C10" s="95" t="s">
        <v>23</v>
      </c>
      <c r="D10" s="96">
        <v>31</v>
      </c>
      <c r="E10" s="97"/>
      <c r="F10" s="97"/>
      <c r="G10" s="98"/>
      <c r="H10" s="97" t="e">
        <f>VLOOKUP(#REF!,#REF!,5,0)</f>
        <v>#REF!</v>
      </c>
      <c r="I10" s="99" t="e">
        <f>D10*H10</f>
        <v>#REF!</v>
      </c>
      <c r="J10" s="91"/>
      <c r="K10" s="100"/>
      <c r="L10" s="101" t="s">
        <v>24</v>
      </c>
    </row>
    <row r="11" spans="1:12" s="32" customFormat="1" ht="42.75" customHeight="1">
      <c r="A11" s="62" t="s">
        <v>25</v>
      </c>
      <c r="B11" s="94" t="s">
        <v>26</v>
      </c>
      <c r="C11" s="95" t="s">
        <v>23</v>
      </c>
      <c r="D11" s="96">
        <v>8</v>
      </c>
      <c r="E11" s="97"/>
      <c r="F11" s="97"/>
      <c r="G11" s="98"/>
      <c r="H11" s="97" t="e">
        <f>VLOOKUP(#REF!,#REF!,5,0)</f>
        <v>#REF!</v>
      </c>
      <c r="I11" s="99" t="e">
        <f>D11*H11</f>
        <v>#REF!</v>
      </c>
      <c r="J11" s="91"/>
      <c r="K11" s="100"/>
      <c r="L11" s="101" t="s">
        <v>24</v>
      </c>
    </row>
    <row r="12" spans="1:12" s="32" customFormat="1" ht="62.25" customHeight="1">
      <c r="A12" s="62" t="s">
        <v>27</v>
      </c>
      <c r="B12" s="94" t="s">
        <v>28</v>
      </c>
      <c r="C12" s="95" t="s">
        <v>23</v>
      </c>
      <c r="D12" s="96">
        <v>7</v>
      </c>
      <c r="E12" s="97"/>
      <c r="F12" s="97"/>
      <c r="G12" s="98"/>
      <c r="H12" s="97">
        <v>11.58</v>
      </c>
      <c r="I12" s="99">
        <f>D12*H12</f>
        <v>81.06</v>
      </c>
      <c r="J12" s="91"/>
      <c r="K12" s="100"/>
      <c r="L12" s="101" t="s">
        <v>24</v>
      </c>
    </row>
    <row r="13" spans="1:12" s="32" customFormat="1" ht="54" customHeight="1">
      <c r="A13" s="62" t="s">
        <v>29</v>
      </c>
      <c r="B13" s="94" t="s">
        <v>30</v>
      </c>
      <c r="C13" s="95" t="s">
        <v>23</v>
      </c>
      <c r="D13" s="96">
        <v>612</v>
      </c>
      <c r="E13" s="97"/>
      <c r="F13" s="97"/>
      <c r="G13" s="98"/>
      <c r="H13" s="97">
        <v>6.19</v>
      </c>
      <c r="I13" s="99">
        <f>D13*H13</f>
        <v>3788.28</v>
      </c>
      <c r="J13" s="91"/>
      <c r="K13" s="100"/>
      <c r="L13" s="101" t="s">
        <v>24</v>
      </c>
    </row>
    <row r="14" spans="1:12" s="21" customFormat="1" ht="30" customHeight="1">
      <c r="A14" s="23"/>
      <c r="B14" s="25" t="s">
        <v>31</v>
      </c>
      <c r="C14" s="24"/>
      <c r="D14" s="26"/>
      <c r="E14" s="27"/>
      <c r="F14" s="41"/>
      <c r="G14" s="28"/>
      <c r="H14" s="27"/>
      <c r="I14" s="41" t="e">
        <f>SUM(I10:I13)</f>
        <v>#REF!</v>
      </c>
      <c r="J14" s="43"/>
      <c r="K14" s="31"/>
      <c r="L14" s="29"/>
    </row>
    <row r="15" spans="1:12" s="75" customFormat="1" ht="30" customHeight="1">
      <c r="A15" s="85" t="s">
        <v>32</v>
      </c>
      <c r="B15" s="85" t="s">
        <v>33</v>
      </c>
      <c r="C15" s="86"/>
      <c r="D15" s="87"/>
      <c r="E15" s="88"/>
      <c r="F15" s="89"/>
      <c r="G15" s="90"/>
      <c r="H15" s="88"/>
      <c r="I15" s="88"/>
      <c r="J15" s="102"/>
      <c r="K15" s="92"/>
      <c r="L15" s="103"/>
    </row>
    <row r="16" spans="1:12" s="32" customFormat="1" ht="35.25" customHeight="1">
      <c r="A16" s="94" t="s">
        <v>34</v>
      </c>
      <c r="B16" s="94" t="s">
        <v>35</v>
      </c>
      <c r="C16" s="95" t="s">
        <v>36</v>
      </c>
      <c r="D16" s="96">
        <v>4</v>
      </c>
      <c r="E16" s="97"/>
      <c r="F16" s="97"/>
      <c r="G16" s="98"/>
      <c r="H16" s="97" t="e">
        <f>VLOOKUP(#REF!,#REF!,5,0)</f>
        <v>#REF!</v>
      </c>
      <c r="I16" s="99" t="e">
        <f t="shared" ref="I16:I26" si="0">D16*H16</f>
        <v>#REF!</v>
      </c>
      <c r="J16" s="91"/>
      <c r="K16" s="100"/>
      <c r="L16" s="101" t="s">
        <v>37</v>
      </c>
    </row>
    <row r="17" spans="1:12" s="32" customFormat="1" ht="39" customHeight="1">
      <c r="A17" s="94" t="s">
        <v>38</v>
      </c>
      <c r="B17" s="94" t="s">
        <v>39</v>
      </c>
      <c r="C17" s="95" t="s">
        <v>36</v>
      </c>
      <c r="D17" s="96">
        <v>1</v>
      </c>
      <c r="E17" s="97"/>
      <c r="F17" s="97"/>
      <c r="G17" s="98"/>
      <c r="H17" s="97" t="e">
        <f>VLOOKUP(#REF!,#REF!,5,0)</f>
        <v>#REF!</v>
      </c>
      <c r="I17" s="99" t="e">
        <f t="shared" si="0"/>
        <v>#REF!</v>
      </c>
      <c r="J17" s="91"/>
      <c r="K17" s="100"/>
      <c r="L17" s="101" t="s">
        <v>37</v>
      </c>
    </row>
    <row r="18" spans="1:12" s="32" customFormat="1" ht="59.25" customHeight="1">
      <c r="A18" s="94" t="s">
        <v>40</v>
      </c>
      <c r="B18" s="94" t="s">
        <v>41</v>
      </c>
      <c r="C18" s="95" t="s">
        <v>36</v>
      </c>
      <c r="D18" s="96">
        <v>2</v>
      </c>
      <c r="E18" s="97"/>
      <c r="F18" s="97"/>
      <c r="G18" s="98"/>
      <c r="H18" s="97" t="e">
        <f>VLOOKUP(#REF!,#REF!,5,0)</f>
        <v>#REF!</v>
      </c>
      <c r="I18" s="99" t="e">
        <f t="shared" si="0"/>
        <v>#REF!</v>
      </c>
      <c r="J18" s="91"/>
      <c r="K18" s="100"/>
      <c r="L18" s="101" t="s">
        <v>37</v>
      </c>
    </row>
    <row r="19" spans="1:12" s="32" customFormat="1" ht="55.5" customHeight="1">
      <c r="A19" s="94" t="s">
        <v>42</v>
      </c>
      <c r="B19" s="94" t="s">
        <v>43</v>
      </c>
      <c r="C19" s="95" t="s">
        <v>36</v>
      </c>
      <c r="D19" s="96">
        <v>8</v>
      </c>
      <c r="E19" s="97"/>
      <c r="F19" s="97"/>
      <c r="G19" s="98"/>
      <c r="H19" s="97" t="e">
        <f>VLOOKUP(#REF!,#REF!,5,0)</f>
        <v>#REF!</v>
      </c>
      <c r="I19" s="99" t="e">
        <f t="shared" si="0"/>
        <v>#REF!</v>
      </c>
      <c r="J19" s="91"/>
      <c r="K19" s="100"/>
      <c r="L19" s="101" t="s">
        <v>37</v>
      </c>
    </row>
    <row r="20" spans="1:12" s="32" customFormat="1" ht="54" customHeight="1">
      <c r="A20" s="94" t="s">
        <v>44</v>
      </c>
      <c r="B20" s="94" t="s">
        <v>45</v>
      </c>
      <c r="C20" s="95" t="s">
        <v>36</v>
      </c>
      <c r="D20" s="96">
        <v>7</v>
      </c>
      <c r="E20" s="97"/>
      <c r="F20" s="97"/>
      <c r="G20" s="98"/>
      <c r="H20" s="97" t="e">
        <f>VLOOKUP(#REF!,#REF!,5,0)</f>
        <v>#REF!</v>
      </c>
      <c r="I20" s="99" t="e">
        <f t="shared" si="0"/>
        <v>#REF!</v>
      </c>
      <c r="J20" s="91"/>
      <c r="K20" s="100"/>
      <c r="L20" s="101" t="s">
        <v>37</v>
      </c>
    </row>
    <row r="21" spans="1:12" s="32" customFormat="1" ht="61.5" customHeight="1">
      <c r="A21" s="94" t="s">
        <v>46</v>
      </c>
      <c r="B21" s="94" t="s">
        <v>47</v>
      </c>
      <c r="C21" s="95" t="s">
        <v>36</v>
      </c>
      <c r="D21" s="96">
        <v>2</v>
      </c>
      <c r="E21" s="97"/>
      <c r="F21" s="97"/>
      <c r="G21" s="98"/>
      <c r="H21" s="97" t="e">
        <f>VLOOKUP(#REF!,#REF!,5,0)</f>
        <v>#REF!</v>
      </c>
      <c r="I21" s="99" t="e">
        <f t="shared" si="0"/>
        <v>#REF!</v>
      </c>
      <c r="J21" s="91"/>
      <c r="K21" s="100"/>
      <c r="L21" s="101" t="s">
        <v>37</v>
      </c>
    </row>
    <row r="22" spans="1:12" s="32" customFormat="1" ht="62.25" customHeight="1">
      <c r="A22" s="94" t="s">
        <v>48</v>
      </c>
      <c r="B22" s="94" t="s">
        <v>49</v>
      </c>
      <c r="C22" s="95" t="s">
        <v>36</v>
      </c>
      <c r="D22" s="96">
        <v>1</v>
      </c>
      <c r="E22" s="97"/>
      <c r="F22" s="97"/>
      <c r="G22" s="98"/>
      <c r="H22" s="97" t="e">
        <f>VLOOKUP(#REF!,#REF!,5,0)</f>
        <v>#REF!</v>
      </c>
      <c r="I22" s="99" t="e">
        <f t="shared" si="0"/>
        <v>#REF!</v>
      </c>
      <c r="J22" s="91"/>
      <c r="K22" s="100"/>
      <c r="L22" s="101" t="s">
        <v>37</v>
      </c>
    </row>
    <row r="23" spans="1:12" s="32" customFormat="1" ht="61.5" customHeight="1">
      <c r="A23" s="94" t="s">
        <v>50</v>
      </c>
      <c r="B23" s="94" t="s">
        <v>51</v>
      </c>
      <c r="C23" s="95" t="s">
        <v>36</v>
      </c>
      <c r="D23" s="96">
        <v>2</v>
      </c>
      <c r="E23" s="97"/>
      <c r="F23" s="97"/>
      <c r="G23" s="98"/>
      <c r="H23" s="97" t="e">
        <f>VLOOKUP(#REF!,#REF!,10,0)</f>
        <v>#REF!</v>
      </c>
      <c r="I23" s="99" t="e">
        <f t="shared" si="0"/>
        <v>#REF!</v>
      </c>
      <c r="J23" s="91"/>
      <c r="K23" s="100"/>
      <c r="L23" s="101" t="s">
        <v>37</v>
      </c>
    </row>
    <row r="24" spans="1:12" s="32" customFormat="1" ht="39.75" customHeight="1">
      <c r="A24" s="94" t="s">
        <v>52</v>
      </c>
      <c r="B24" s="94" t="s">
        <v>53</v>
      </c>
      <c r="C24" s="95" t="s">
        <v>36</v>
      </c>
      <c r="D24" s="96">
        <v>1</v>
      </c>
      <c r="E24" s="97"/>
      <c r="F24" s="97"/>
      <c r="G24" s="98"/>
      <c r="H24" s="97" t="e">
        <f>VLOOKUP(#REF!,#REF!,5,0)</f>
        <v>#REF!</v>
      </c>
      <c r="I24" s="99" t="e">
        <f t="shared" si="0"/>
        <v>#REF!</v>
      </c>
      <c r="J24" s="91"/>
      <c r="K24" s="100"/>
      <c r="L24" s="101" t="s">
        <v>37</v>
      </c>
    </row>
    <row r="25" spans="1:12" s="32" customFormat="1" ht="45" customHeight="1">
      <c r="A25" s="94" t="s">
        <v>54</v>
      </c>
      <c r="B25" s="94" t="s">
        <v>55</v>
      </c>
      <c r="C25" s="95" t="s">
        <v>56</v>
      </c>
      <c r="D25" s="96">
        <v>1</v>
      </c>
      <c r="E25" s="97"/>
      <c r="F25" s="97"/>
      <c r="G25" s="98"/>
      <c r="H25" s="97" t="e">
        <f>VLOOKUP(#REF!,#REF!,5,0)</f>
        <v>#REF!</v>
      </c>
      <c r="I25" s="99" t="e">
        <f t="shared" si="0"/>
        <v>#REF!</v>
      </c>
      <c r="J25" s="91"/>
      <c r="K25" s="100"/>
      <c r="L25" s="101" t="s">
        <v>37</v>
      </c>
    </row>
    <row r="26" spans="1:12" s="32" customFormat="1" ht="62.25" customHeight="1">
      <c r="A26" s="94" t="s">
        <v>57</v>
      </c>
      <c r="B26" s="94" t="s">
        <v>58</v>
      </c>
      <c r="C26" s="95" t="s">
        <v>56</v>
      </c>
      <c r="D26" s="96">
        <v>2</v>
      </c>
      <c r="E26" s="97"/>
      <c r="F26" s="97"/>
      <c r="G26" s="98"/>
      <c r="H26" s="97" t="e">
        <f>VLOOKUP(#REF!,#REF!,10,0)</f>
        <v>#REF!</v>
      </c>
      <c r="I26" s="99" t="e">
        <f t="shared" si="0"/>
        <v>#REF!</v>
      </c>
      <c r="J26" s="91"/>
      <c r="K26" s="100"/>
      <c r="L26" s="101" t="s">
        <v>37</v>
      </c>
    </row>
    <row r="27" spans="1:12" s="21" customFormat="1" ht="30" customHeight="1">
      <c r="A27" s="23"/>
      <c r="B27" s="25" t="s">
        <v>59</v>
      </c>
      <c r="C27" s="24"/>
      <c r="D27" s="26"/>
      <c r="E27" s="27"/>
      <c r="F27" s="41"/>
      <c r="G27" s="28"/>
      <c r="H27" s="27"/>
      <c r="I27" s="41" t="e">
        <f>SUM(I16:I26)</f>
        <v>#REF!</v>
      </c>
      <c r="J27" s="43"/>
      <c r="K27" s="31"/>
      <c r="L27" s="29"/>
    </row>
    <row r="28" spans="1:12" s="75" customFormat="1" ht="30" customHeight="1">
      <c r="A28" s="63" t="s">
        <v>60</v>
      </c>
      <c r="B28" s="63" t="s">
        <v>61</v>
      </c>
      <c r="C28" s="77"/>
      <c r="D28" s="71"/>
      <c r="E28" s="78"/>
      <c r="F28" s="79"/>
      <c r="G28" s="73"/>
      <c r="H28" s="78"/>
      <c r="I28" s="72"/>
      <c r="J28" s="76"/>
      <c r="K28" s="74"/>
      <c r="L28" s="80"/>
    </row>
    <row r="29" spans="1:12" s="32" customFormat="1" ht="148.5" customHeight="1">
      <c r="A29" s="62" t="s">
        <v>62</v>
      </c>
      <c r="B29" s="94" t="s">
        <v>63</v>
      </c>
      <c r="C29" s="95" t="s">
        <v>64</v>
      </c>
      <c r="D29" s="96">
        <v>345</v>
      </c>
      <c r="E29" s="97"/>
      <c r="F29" s="97"/>
      <c r="G29" s="98"/>
      <c r="H29" s="97" t="e">
        <f>VLOOKUP(#REF!,#REF!,10,0)</f>
        <v>#REF!</v>
      </c>
      <c r="I29" s="99" t="e">
        <f>D29*H29</f>
        <v>#REF!</v>
      </c>
      <c r="J29" s="91"/>
      <c r="K29" s="100"/>
      <c r="L29" s="101" t="s">
        <v>24</v>
      </c>
    </row>
    <row r="30" spans="1:12" s="32" customFormat="1" ht="90.75" customHeight="1">
      <c r="A30" s="62" t="s">
        <v>65</v>
      </c>
      <c r="B30" s="94" t="s">
        <v>66</v>
      </c>
      <c r="C30" s="95" t="s">
        <v>64</v>
      </c>
      <c r="D30" s="96">
        <v>315</v>
      </c>
      <c r="E30" s="97"/>
      <c r="F30" s="97"/>
      <c r="G30" s="98"/>
      <c r="H30" s="97" t="e">
        <f>VLOOKUP(#REF!,#REF!,5,0)</f>
        <v>#REF!</v>
      </c>
      <c r="I30" s="99" t="e">
        <f>D30*H30</f>
        <v>#REF!</v>
      </c>
      <c r="J30" s="91"/>
      <c r="K30" s="100"/>
      <c r="L30" s="101" t="s">
        <v>24</v>
      </c>
    </row>
    <row r="31" spans="1:12" s="32" customFormat="1" ht="87" customHeight="1">
      <c r="A31" s="62" t="s">
        <v>67</v>
      </c>
      <c r="B31" s="94" t="s">
        <v>68</v>
      </c>
      <c r="C31" s="95" t="s">
        <v>64</v>
      </c>
      <c r="D31" s="96">
        <v>622</v>
      </c>
      <c r="E31" s="97"/>
      <c r="F31" s="97"/>
      <c r="G31" s="98"/>
      <c r="H31" s="97" t="e">
        <f>VLOOKUP(#REF!,#REF!,5,0)</f>
        <v>#REF!</v>
      </c>
      <c r="I31" s="99" t="e">
        <f>D31*H31</f>
        <v>#REF!</v>
      </c>
      <c r="J31" s="91"/>
      <c r="K31" s="100"/>
      <c r="L31" s="101" t="s">
        <v>24</v>
      </c>
    </row>
    <row r="32" spans="1:12" s="32" customFormat="1" ht="89.25" customHeight="1">
      <c r="A32" s="62" t="s">
        <v>69</v>
      </c>
      <c r="B32" s="94" t="s">
        <v>70</v>
      </c>
      <c r="C32" s="95" t="s">
        <v>64</v>
      </c>
      <c r="D32" s="96">
        <v>20</v>
      </c>
      <c r="E32" s="97"/>
      <c r="F32" s="97"/>
      <c r="G32" s="98"/>
      <c r="H32" s="97" t="e">
        <f>VLOOKUP(#REF!,#REF!,5,0)</f>
        <v>#REF!</v>
      </c>
      <c r="I32" s="99" t="e">
        <f>D32*H32</f>
        <v>#REF!</v>
      </c>
      <c r="J32" s="91"/>
      <c r="K32" s="100"/>
      <c r="L32" s="101" t="s">
        <v>24</v>
      </c>
    </row>
    <row r="33" spans="1:12" s="21" customFormat="1" ht="30" customHeight="1">
      <c r="A33" s="23"/>
      <c r="B33" s="25" t="s">
        <v>71</v>
      </c>
      <c r="C33" s="24"/>
      <c r="D33" s="26"/>
      <c r="E33" s="27"/>
      <c r="F33" s="41"/>
      <c r="G33" s="28"/>
      <c r="H33" s="27"/>
      <c r="I33" s="41" t="e">
        <f>SUM(I29:I32)</f>
        <v>#REF!</v>
      </c>
      <c r="J33" s="43"/>
      <c r="K33" s="31"/>
      <c r="L33" s="29"/>
    </row>
    <row r="34" spans="1:12" s="75" customFormat="1" ht="30" customHeight="1">
      <c r="A34" s="63" t="s">
        <v>72</v>
      </c>
      <c r="B34" s="63" t="s">
        <v>73</v>
      </c>
      <c r="C34" s="77"/>
      <c r="D34" s="71"/>
      <c r="E34" s="78"/>
      <c r="F34" s="79"/>
      <c r="G34" s="73"/>
      <c r="H34" s="78"/>
      <c r="I34" s="72"/>
      <c r="J34" s="76"/>
      <c r="K34" s="74"/>
      <c r="L34" s="80"/>
    </row>
    <row r="35" spans="1:12" s="32" customFormat="1" ht="133.5" customHeight="1">
      <c r="A35" s="62" t="s">
        <v>74</v>
      </c>
      <c r="B35" s="94" t="s">
        <v>75</v>
      </c>
      <c r="C35" s="95" t="s">
        <v>36</v>
      </c>
      <c r="D35" s="96">
        <v>1</v>
      </c>
      <c r="E35" s="97"/>
      <c r="F35" s="97"/>
      <c r="G35" s="98"/>
      <c r="H35" s="97" t="e">
        <f>VLOOKUP(#REF!,#REF!,10,0)</f>
        <v>#REF!</v>
      </c>
      <c r="I35" s="99" t="e">
        <f t="shared" ref="I35:I41" si="1">D35*H35</f>
        <v>#REF!</v>
      </c>
      <c r="J35" s="91"/>
      <c r="K35" s="100"/>
      <c r="L35" s="104" t="s">
        <v>37</v>
      </c>
    </row>
    <row r="36" spans="1:12" s="32" customFormat="1" ht="89.25" customHeight="1">
      <c r="A36" s="62" t="s">
        <v>76</v>
      </c>
      <c r="B36" s="94" t="s">
        <v>77</v>
      </c>
      <c r="C36" s="95" t="s">
        <v>36</v>
      </c>
      <c r="D36" s="96">
        <v>2</v>
      </c>
      <c r="E36" s="97"/>
      <c r="F36" s="97"/>
      <c r="G36" s="98"/>
      <c r="H36" s="97" t="e">
        <f>VLOOKUP(#REF!,#REF!,10,0)</f>
        <v>#REF!</v>
      </c>
      <c r="I36" s="99" t="e">
        <f t="shared" si="1"/>
        <v>#REF!</v>
      </c>
      <c r="J36" s="91"/>
      <c r="K36" s="100"/>
      <c r="L36" s="104" t="s">
        <v>37</v>
      </c>
    </row>
    <row r="37" spans="1:12" s="32" customFormat="1" ht="92.25" customHeight="1">
      <c r="A37" s="62" t="s">
        <v>78</v>
      </c>
      <c r="B37" s="94" t="s">
        <v>79</v>
      </c>
      <c r="C37" s="95" t="s">
        <v>36</v>
      </c>
      <c r="D37" s="96">
        <v>79</v>
      </c>
      <c r="E37" s="97"/>
      <c r="F37" s="97"/>
      <c r="G37" s="98"/>
      <c r="H37" s="97" t="e">
        <f>VLOOKUP(#REF!,#REF!,10,0)</f>
        <v>#REF!</v>
      </c>
      <c r="I37" s="99" t="e">
        <f t="shared" si="1"/>
        <v>#REF!</v>
      </c>
      <c r="J37" s="91"/>
      <c r="K37" s="100"/>
      <c r="L37" s="104" t="s">
        <v>37</v>
      </c>
    </row>
    <row r="38" spans="1:12" s="32" customFormat="1" ht="94.5" customHeight="1">
      <c r="A38" s="62" t="s">
        <v>80</v>
      </c>
      <c r="B38" s="94" t="s">
        <v>81</v>
      </c>
      <c r="C38" s="95" t="s">
        <v>36</v>
      </c>
      <c r="D38" s="96">
        <v>2</v>
      </c>
      <c r="E38" s="97"/>
      <c r="F38" s="97"/>
      <c r="G38" s="98"/>
      <c r="H38" s="97" t="e">
        <f>VLOOKUP(#REF!,#REF!,10,0)</f>
        <v>#REF!</v>
      </c>
      <c r="I38" s="99" t="e">
        <f t="shared" si="1"/>
        <v>#REF!</v>
      </c>
      <c r="J38" s="105" t="s">
        <v>82</v>
      </c>
      <c r="K38" s="100"/>
      <c r="L38" s="104" t="s">
        <v>37</v>
      </c>
    </row>
    <row r="39" spans="1:12" s="32" customFormat="1" ht="59.25" customHeight="1">
      <c r="A39" s="62" t="s">
        <v>83</v>
      </c>
      <c r="B39" s="94" t="s">
        <v>84</v>
      </c>
      <c r="C39" s="95" t="s">
        <v>36</v>
      </c>
      <c r="D39" s="96">
        <v>13</v>
      </c>
      <c r="E39" s="97"/>
      <c r="F39" s="97"/>
      <c r="G39" s="98"/>
      <c r="H39" s="97" t="e">
        <f>VLOOKUP(#REF!,#REF!,10,0)</f>
        <v>#REF!</v>
      </c>
      <c r="I39" s="99" t="e">
        <f t="shared" si="1"/>
        <v>#REF!</v>
      </c>
      <c r="J39" s="91"/>
      <c r="K39" s="100"/>
      <c r="L39" s="104" t="s">
        <v>37</v>
      </c>
    </row>
    <row r="40" spans="1:12" s="32" customFormat="1" ht="60.75" customHeight="1">
      <c r="A40" s="62" t="s">
        <v>85</v>
      </c>
      <c r="B40" s="94" t="s">
        <v>86</v>
      </c>
      <c r="C40" s="95" t="s">
        <v>36</v>
      </c>
      <c r="D40" s="96">
        <v>7</v>
      </c>
      <c r="E40" s="97"/>
      <c r="F40" s="97"/>
      <c r="G40" s="98"/>
      <c r="H40" s="97" t="e">
        <f>VLOOKUP(#REF!,#REF!,10,0)</f>
        <v>#REF!</v>
      </c>
      <c r="I40" s="99" t="e">
        <f t="shared" si="1"/>
        <v>#REF!</v>
      </c>
      <c r="J40" s="91"/>
      <c r="K40" s="100"/>
      <c r="L40" s="104" t="s">
        <v>37</v>
      </c>
    </row>
    <row r="41" spans="1:12" s="32" customFormat="1" ht="87" customHeight="1">
      <c r="A41" s="62" t="s">
        <v>87</v>
      </c>
      <c r="B41" s="94" t="s">
        <v>88</v>
      </c>
      <c r="C41" s="95" t="s">
        <v>89</v>
      </c>
      <c r="D41" s="96">
        <v>4</v>
      </c>
      <c r="E41" s="97"/>
      <c r="F41" s="97"/>
      <c r="G41" s="98"/>
      <c r="H41" s="97" t="e">
        <f>VLOOKUP(#REF!,#REF!,10,0)</f>
        <v>#REF!</v>
      </c>
      <c r="I41" s="99" t="e">
        <f t="shared" si="1"/>
        <v>#REF!</v>
      </c>
      <c r="J41" s="91"/>
      <c r="K41" s="100"/>
      <c r="L41" s="104" t="s">
        <v>37</v>
      </c>
    </row>
    <row r="42" spans="1:12" s="21" customFormat="1" ht="30" customHeight="1">
      <c r="A42" s="23"/>
      <c r="B42" s="25" t="s">
        <v>90</v>
      </c>
      <c r="C42" s="24"/>
      <c r="D42" s="26"/>
      <c r="E42" s="27"/>
      <c r="F42" s="41"/>
      <c r="G42" s="28"/>
      <c r="H42" s="27"/>
      <c r="I42" s="41" t="e">
        <f>SUM(I35:I41)</f>
        <v>#REF!</v>
      </c>
      <c r="J42" s="43"/>
      <c r="K42" s="31"/>
      <c r="L42" s="29"/>
    </row>
    <row r="43" spans="1:12" s="75" customFormat="1" ht="30" customHeight="1">
      <c r="A43" s="63" t="s">
        <v>91</v>
      </c>
      <c r="B43" s="63" t="s">
        <v>92</v>
      </c>
      <c r="C43" s="77"/>
      <c r="D43" s="71"/>
      <c r="E43" s="78"/>
      <c r="F43" s="79"/>
      <c r="G43" s="73"/>
      <c r="H43" s="78"/>
      <c r="I43" s="72"/>
      <c r="J43" s="76"/>
      <c r="K43" s="74"/>
      <c r="L43" s="80"/>
    </row>
    <row r="44" spans="1:12" s="32" customFormat="1" ht="81" customHeight="1">
      <c r="A44" s="62" t="s">
        <v>93</v>
      </c>
      <c r="B44" s="94" t="s">
        <v>94</v>
      </c>
      <c r="C44" s="95" t="s">
        <v>95</v>
      </c>
      <c r="D44" s="96">
        <v>1</v>
      </c>
      <c r="E44" s="97"/>
      <c r="F44" s="97"/>
      <c r="G44" s="98"/>
      <c r="H44" s="97" t="e">
        <f>VLOOKUP(#REF!,#REF!,10,0)</f>
        <v>#REF!</v>
      </c>
      <c r="I44" s="99" t="e">
        <f>D44*H44</f>
        <v>#REF!</v>
      </c>
      <c r="J44" s="91"/>
      <c r="K44" s="100"/>
      <c r="L44" s="101" t="s">
        <v>96</v>
      </c>
    </row>
    <row r="45" spans="1:12" s="32" customFormat="1" ht="61.5" customHeight="1">
      <c r="A45" s="62" t="s">
        <v>97</v>
      </c>
      <c r="B45" s="94" t="s">
        <v>98</v>
      </c>
      <c r="C45" s="95" t="s">
        <v>95</v>
      </c>
      <c r="D45" s="96">
        <v>1</v>
      </c>
      <c r="E45" s="97"/>
      <c r="F45" s="97"/>
      <c r="G45" s="98"/>
      <c r="H45" s="97" t="e">
        <f>VLOOKUP(#REF!,#REF!,10,0)</f>
        <v>#REF!</v>
      </c>
      <c r="I45" s="99" t="e">
        <f>D45*H45</f>
        <v>#REF!</v>
      </c>
      <c r="J45" s="91"/>
      <c r="K45" s="100"/>
      <c r="L45" s="104" t="s">
        <v>96</v>
      </c>
    </row>
    <row r="46" spans="1:12" s="32" customFormat="1" ht="74.25" customHeight="1">
      <c r="A46" s="62" t="s">
        <v>99</v>
      </c>
      <c r="B46" s="94" t="s">
        <v>100</v>
      </c>
      <c r="C46" s="95" t="s">
        <v>95</v>
      </c>
      <c r="D46" s="95">
        <v>1</v>
      </c>
      <c r="E46" s="97"/>
      <c r="F46" s="97"/>
      <c r="G46" s="98"/>
      <c r="H46" s="97" t="e">
        <f>VLOOKUP(#REF!,#REF!,10,0)</f>
        <v>#REF!</v>
      </c>
      <c r="I46" s="99" t="e">
        <f>D46*H46</f>
        <v>#REF!</v>
      </c>
      <c r="J46" s="91"/>
      <c r="K46" s="100"/>
      <c r="L46" s="104" t="s">
        <v>96</v>
      </c>
    </row>
    <row r="47" spans="1:12" s="21" customFormat="1" ht="30" customHeight="1">
      <c r="A47" s="23"/>
      <c r="B47" s="25" t="s">
        <v>101</v>
      </c>
      <c r="C47" s="24"/>
      <c r="D47" s="26"/>
      <c r="E47" s="27"/>
      <c r="F47" s="41"/>
      <c r="G47" s="28"/>
      <c r="H47" s="27"/>
      <c r="I47" s="41" t="e">
        <f>SUM(I44:I46)</f>
        <v>#REF!</v>
      </c>
      <c r="J47" s="43"/>
      <c r="K47" s="31"/>
      <c r="L47" s="29"/>
    </row>
    <row r="48" spans="1:12" s="75" customFormat="1" ht="30" customHeight="1">
      <c r="A48" s="63" t="s">
        <v>102</v>
      </c>
      <c r="B48" s="63" t="s">
        <v>103</v>
      </c>
      <c r="C48" s="77"/>
      <c r="D48" s="71"/>
      <c r="E48" s="78"/>
      <c r="F48" s="79"/>
      <c r="G48" s="73"/>
      <c r="H48" s="78"/>
      <c r="I48" s="72"/>
      <c r="J48" s="76"/>
      <c r="K48" s="74"/>
      <c r="L48" s="80"/>
    </row>
    <row r="49" spans="1:20" s="32" customFormat="1" ht="96" customHeight="1">
      <c r="A49" s="62" t="s">
        <v>104</v>
      </c>
      <c r="B49" s="94" t="s">
        <v>105</v>
      </c>
      <c r="C49" s="95" t="s">
        <v>56</v>
      </c>
      <c r="D49" s="95">
        <v>2</v>
      </c>
      <c r="E49" s="97"/>
      <c r="F49" s="97"/>
      <c r="G49" s="98"/>
      <c r="H49" s="97" t="e">
        <f>VLOOKUP(#REF!,#REF!,10,0)</f>
        <v>#REF!</v>
      </c>
      <c r="I49" s="99" t="e">
        <f>D49*H49</f>
        <v>#REF!</v>
      </c>
      <c r="J49" s="91"/>
      <c r="K49" s="100"/>
      <c r="L49" s="104" t="s">
        <v>37</v>
      </c>
    </row>
    <row r="50" spans="1:20" s="21" customFormat="1" ht="30" customHeight="1">
      <c r="A50" s="23"/>
      <c r="B50" s="25" t="s">
        <v>106</v>
      </c>
      <c r="C50" s="24"/>
      <c r="D50" s="26"/>
      <c r="E50" s="27"/>
      <c r="F50" s="41"/>
      <c r="G50" s="28"/>
      <c r="H50" s="27"/>
      <c r="I50" s="41" t="e">
        <f>SUM(I49)</f>
        <v>#REF!</v>
      </c>
      <c r="J50" s="43"/>
      <c r="K50" s="31"/>
      <c r="L50" s="29"/>
    </row>
    <row r="51" spans="1:20" s="21" customFormat="1" ht="30" customHeight="1">
      <c r="A51" s="45"/>
      <c r="B51" s="47" t="s">
        <v>107</v>
      </c>
      <c r="C51" s="46"/>
      <c r="D51" s="48"/>
      <c r="E51" s="49"/>
      <c r="F51" s="50"/>
      <c r="G51" s="34"/>
      <c r="H51" s="51"/>
      <c r="I51" s="50" t="e">
        <f>SUM(I50+I47+I42+I33+I27+I14)</f>
        <v>#REF!</v>
      </c>
      <c r="J51" s="52"/>
      <c r="K51" s="31"/>
      <c r="L51" s="53"/>
    </row>
    <row r="52" spans="1:20">
      <c r="L52" s="22"/>
    </row>
    <row r="53" spans="1:20">
      <c r="L53" s="22"/>
    </row>
    <row r="54" spans="1:20">
      <c r="L54" s="22"/>
    </row>
    <row r="55" spans="1:20">
      <c r="L55" s="22"/>
    </row>
    <row r="56" spans="1:20">
      <c r="L56" s="22"/>
    </row>
    <row r="57" spans="1:20">
      <c r="L57" s="22"/>
    </row>
    <row r="58" spans="1:20" s="20" customFormat="1">
      <c r="A58" s="35"/>
      <c r="B58" s="36"/>
      <c r="C58" s="35"/>
      <c r="D58" s="35"/>
      <c r="E58" s="37"/>
      <c r="F58" s="35"/>
      <c r="G58" s="38"/>
      <c r="H58" s="37"/>
      <c r="I58" s="37"/>
      <c r="J58" s="35"/>
      <c r="K58" s="54"/>
      <c r="L58" s="22"/>
      <c r="M58" s="39"/>
      <c r="N58" s="39"/>
      <c r="O58" s="39"/>
      <c r="P58" s="39"/>
      <c r="Q58" s="39"/>
      <c r="R58" s="39"/>
      <c r="S58" s="39"/>
      <c r="T58" s="39"/>
    </row>
    <row r="59" spans="1:20" s="20" customFormat="1">
      <c r="A59" s="35"/>
      <c r="B59" s="36"/>
      <c r="C59" s="35"/>
      <c r="D59" s="35"/>
      <c r="E59" s="37"/>
      <c r="F59" s="35"/>
      <c r="G59" s="38"/>
      <c r="H59" s="37"/>
      <c r="I59" s="37"/>
      <c r="J59" s="35"/>
      <c r="K59" s="54"/>
      <c r="L59" s="22"/>
      <c r="M59" s="39"/>
      <c r="N59" s="39"/>
      <c r="O59" s="39"/>
      <c r="P59" s="39"/>
      <c r="Q59" s="39"/>
      <c r="R59" s="39"/>
      <c r="S59" s="39"/>
      <c r="T59" s="39"/>
    </row>
    <row r="60" spans="1:20" s="20" customFormat="1">
      <c r="A60" s="35"/>
      <c r="B60" s="36"/>
      <c r="C60" s="35"/>
      <c r="D60" s="35"/>
      <c r="E60" s="37"/>
      <c r="F60" s="35"/>
      <c r="G60" s="38"/>
      <c r="H60" s="37"/>
      <c r="I60" s="37"/>
      <c r="J60" s="35"/>
      <c r="K60" s="54"/>
      <c r="L60" s="22"/>
      <c r="M60" s="39"/>
      <c r="N60" s="39"/>
      <c r="O60" s="39"/>
      <c r="P60" s="39"/>
      <c r="Q60" s="39"/>
      <c r="R60" s="39"/>
      <c r="S60" s="39"/>
      <c r="T60" s="39"/>
    </row>
    <row r="61" spans="1:20" s="20" customFormat="1">
      <c r="A61" s="35"/>
      <c r="B61" s="36"/>
      <c r="C61" s="35"/>
      <c r="D61" s="35"/>
      <c r="E61" s="37"/>
      <c r="F61" s="35"/>
      <c r="G61" s="38"/>
      <c r="H61" s="37"/>
      <c r="I61" s="37"/>
      <c r="J61" s="35"/>
      <c r="K61" s="54"/>
      <c r="L61" s="22"/>
      <c r="M61" s="39"/>
      <c r="N61" s="39"/>
      <c r="O61" s="39"/>
      <c r="P61" s="39"/>
      <c r="Q61" s="39"/>
      <c r="R61" s="39"/>
      <c r="S61" s="39"/>
      <c r="T61" s="39"/>
    </row>
  </sheetData>
  <autoFilter ref="A7:L51"/>
  <mergeCells count="3">
    <mergeCell ref="H1:J1"/>
    <mergeCell ref="H2:J2"/>
    <mergeCell ref="H3:J3"/>
  </mergeCells>
  <dataValidations count="2">
    <dataValidation type="list" allowBlank="1" showInputMessage="1" showErrorMessage="1" sqref="C15 C8:C9">
      <formula1>"UN.,M,M²,M³,H,MÊS,CJ,KG"</formula1>
    </dataValidation>
    <dataValidation type="list" allowBlank="1" showInputMessage="1" showErrorMessage="1" sqref="C16:C26 C43:C46 C28:C32 C34:C41 C10:C13 C48:C49">
      <formula1>"UN.,M,M²,M³,H,MÊS,CJ,KG,M²/MÊS"</formula1>
    </dataValidation>
  </dataValidations>
  <printOptions horizontalCentered="1"/>
  <pageMargins left="0.19685039370078741" right="0.19685039370078741" top="0.19685039370078741" bottom="0.27559055118110237" header="0" footer="7.874015748031496E-2"/>
  <pageSetup paperSize="9" scale="70" fitToHeight="0" orientation="portrait" r:id="rId1"/>
  <headerFooter>
    <oddFooter>Página &amp;P de &amp;N</oddFooter>
  </headerFooter>
  <rowBreaks count="1" manualBreakCount="1">
    <brk id="25" max="16383" man="1"/>
  </rowBreaks>
  <colBreaks count="1" manualBreakCount="1">
    <brk id="6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VENDA DTI</vt:lpstr>
      <vt:lpstr>'VENDA DTI'!Titulos_de_impressao</vt:lpstr>
    </vt:vector>
  </TitlesOfParts>
  <Manager/>
  <Company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2006-09-25T12:47:36Z</dcterms:created>
  <dcterms:modified xsi:type="dcterms:W3CDTF">2021-07-22T16:42:07Z</dcterms:modified>
  <cp:category/>
  <cp:contentStatus/>
</cp:coreProperties>
</file>