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L 123-22 - CARIMBOS - 19.16.3896.0010469 2022-34\"/>
    </mc:Choice>
  </mc:AlternateContent>
  <xr:revisionPtr revIDLastSave="0" documentId="8_{555A28FF-AF9D-4FAF-A247-23EE0807E886}" xr6:coauthVersionLast="41" xr6:coauthVersionMax="41" xr10:uidLastSave="{00000000-0000-0000-0000-000000000000}"/>
  <bookViews>
    <workbookView xWindow="-120" yWindow="-120" windowWidth="29040" windowHeight="15840" tabRatio="310" xr2:uid="{00000000-000D-0000-FFFF-FFFF00000000}"/>
  </bookViews>
  <sheets>
    <sheet name="LOTE ÚNICO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2" l="1"/>
  <c r="Z14" i="2"/>
  <c r="Z15" i="2"/>
  <c r="Z16" i="2"/>
  <c r="Z17" i="2"/>
  <c r="Z18" i="2"/>
  <c r="Z19" i="2"/>
  <c r="Z20" i="2"/>
  <c r="Y14" i="2"/>
  <c r="AA14" i="2" s="1"/>
  <c r="AB14" i="2" s="1"/>
  <c r="Y15" i="2"/>
  <c r="AA15" i="2" s="1"/>
  <c r="AB15" i="2" s="1"/>
  <c r="Y16" i="2"/>
  <c r="Y17" i="2"/>
  <c r="AA17" i="2" s="1"/>
  <c r="AB17" i="2" s="1"/>
  <c r="Y18" i="2"/>
  <c r="Y19" i="2"/>
  <c r="AA19" i="2" s="1"/>
  <c r="AB19" i="2" s="1"/>
  <c r="Y20" i="2"/>
  <c r="AA20" i="2" s="1"/>
  <c r="AB20" i="2" s="1"/>
  <c r="X14" i="2"/>
  <c r="X15" i="2"/>
  <c r="X16" i="2"/>
  <c r="AA16" i="2" s="1"/>
  <c r="AB16" i="2" s="1"/>
  <c r="X17" i="2"/>
  <c r="X18" i="2"/>
  <c r="AA18" i="2" s="1"/>
  <c r="AB18" i="2" s="1"/>
  <c r="X19" i="2"/>
  <c r="X20" i="2"/>
  <c r="W14" i="2"/>
  <c r="W15" i="2"/>
  <c r="W16" i="2"/>
  <c r="W17" i="2"/>
  <c r="W18" i="2"/>
  <c r="W19" i="2"/>
  <c r="W20" i="2"/>
  <c r="Z13" i="2" l="1"/>
  <c r="Y13" i="2"/>
  <c r="Y12" i="2"/>
  <c r="X13" i="2"/>
  <c r="AA13" i="2" s="1"/>
  <c r="AB13" i="2" s="1"/>
  <c r="X12" i="2"/>
  <c r="AA12" i="2" s="1"/>
  <c r="AB12" i="2" s="1"/>
  <c r="W13" i="2"/>
  <c r="W12" i="2"/>
  <c r="AB21" i="2" l="1"/>
</calcChain>
</file>

<file path=xl/sharedStrings.xml><?xml version="1.0" encoding="utf-8"?>
<sst xmlns="http://schemas.openxmlformats.org/spreadsheetml/2006/main" count="65" uniqueCount="46">
  <si>
    <t>ITEM</t>
  </si>
  <si>
    <t>QUANT.</t>
  </si>
  <si>
    <t>UNIDADE</t>
  </si>
  <si>
    <t>DESCRIÇÃO RESUMIDA DO ITEM</t>
  </si>
  <si>
    <t>CÓDIGO SIAD</t>
  </si>
  <si>
    <t xml:space="preserve"> ORÇAMENTOS DE FORNECEDORES</t>
  </si>
  <si>
    <t>PREÇOS PÚBLICOS</t>
  </si>
  <si>
    <t>PREÇO UNITÁRIO</t>
  </si>
  <si>
    <t>COEFICIENTE DE VARIAÇÃO</t>
  </si>
  <si>
    <t>PREÇO DE REFERÊNCIA (ITEM)</t>
  </si>
  <si>
    <t>MENOR</t>
  </si>
  <si>
    <t>MÉDIA</t>
  </si>
  <si>
    <t>MEDIANA</t>
  </si>
  <si>
    <t xml:space="preserve">UNITÁRIO </t>
  </si>
  <si>
    <t>TOTAL</t>
  </si>
  <si>
    <t>MAPA COMPARATIVO DE PREÇOS</t>
  </si>
  <si>
    <t>PREÇO DE REFERÊNCIA TOTAL LOTE 1:</t>
  </si>
  <si>
    <t>PROCESSO SEI: 19.16.3896.0010469/2022-34</t>
  </si>
  <si>
    <t>OBJETO:  Prestação de serviços de confecção de carimbos diversos, de madeira e automáticos, bem como de borrachas para carimbos automáticos</t>
  </si>
  <si>
    <t>Carimbos de madeira tipo polímero, medindo até 12cm².</t>
  </si>
  <si>
    <t>Carimbos de madeira tipo polímero, medindo entre 12cm² e 60cm².</t>
  </si>
  <si>
    <t>Carimbos redondos de madeira medindo até 4 cm de diâmetro</t>
  </si>
  <si>
    <t xml:space="preserve">Carimbos de texto automáticos (auto entintados) tipo Trodat (Ref. 4911) ou Printer ou similar de 01ª linha; Matéria-prima: carcaça de plástico reforçado na cor preta; Legenda: em borracha, conforme solicitado pelo órgão; Medidas aproximadas de 38mmX14mm. </t>
  </si>
  <si>
    <t xml:space="preserve">Carimbo datador automático (auto entindado), tipo Trodat (Ref. 4810) ou Printer ou similar de 01ª linha; matéria-prima: carcaça de plástico reforçado na cor preta; com altura dos caracteres aproximada de 3,8mm; formato DD/MMM/AAAA (dia em dois dígitos, mês abreviado em três letras e ano em quatro dígitos), Medida aproximada de 4x21mm. </t>
  </si>
  <si>
    <t>Carimbo Data e Texto automático (auto entindado), tipo Trodat (Ref. 4850) ou Printer ou similar de 01ª linha; matéria-prima: carcaça de plástico reforçado na cor preta; com altura dos caracteres de data aproximada de 3,8mm; tamanho máximo da placa de texto: 25x5mm; Formato: Texto (livre) e DD/MMM/AAAA (dia em dois dígitos, mês abreviado em três letras e ano em quatro dígitos).</t>
  </si>
  <si>
    <t>Carimbo numerador automático, sequencial e de repetição com 06 (seis) dígitos (mudança automática dos números); material: metal cromado.</t>
  </si>
  <si>
    <t xml:space="preserve">Borrachas compatíveis com carimbos automáticos (auto entintados), tipo Trodat (Ref. 4911) ou Printer ou Similar de 01ª Linha - Medidas aproximadas de 38mmX14mm. </t>
  </si>
  <si>
    <t>Borrachas compatíveis com carimbos automáticos Data e Texto (auto entintados), tipo Trodat (Ref. 4850) ou Printer ou Similar de 01ª Linha - Medidas aproximadas de 25X5mm</t>
  </si>
  <si>
    <t>HBL CARIMBOS E PLACAS</t>
  </si>
  <si>
    <t>KR- CARIMBOS E GRÁFICA</t>
  </si>
  <si>
    <t xml:space="preserve">PREÇO UNITÁRIO </t>
  </si>
  <si>
    <t>CHAVEIROS E CARIMBOS - SÃO PEDRO</t>
  </si>
  <si>
    <t>FÁBIO SIQUEIRA-SÓCIO CONTADOR</t>
  </si>
  <si>
    <t>PE 03/2020 - ASSEMBLEIA LEGISLATIVA DO MATO GROSSO</t>
  </si>
  <si>
    <t>PE 17/2020 - MINISTÉRIO DA DEFESA</t>
  </si>
  <si>
    <t>EDITAL 39/2021 RP - MUNICIPIO DE MONTES CLAROS</t>
  </si>
  <si>
    <t>PE 61/2020 - PREFEITURA MUNICIPAL DE MARECHAL DEODORO</t>
  </si>
  <si>
    <t>ARP 76/2019 - TRIBUNAL DE CONTAS DO ESTADO DO RIO DE JANEIRO</t>
  </si>
  <si>
    <t>DISPENSA DE LICITAÇÃO 15/2021 - COMANDO DO EXÉRCITO</t>
  </si>
  <si>
    <t>PE SRP 36/2021 - MINISTÉRIO DA DEFESA</t>
  </si>
  <si>
    <t>PE 04/2021 SRP - CONSÓRCIO INTERMUNICIPAL DE SAÚDE</t>
  </si>
  <si>
    <t>DATA DA CRIAÇÃO:24/02/2022</t>
  </si>
  <si>
    <t>1</t>
  </si>
  <si>
    <t>Responsável pela cotação de preços: Letícia Castro Silva 109041. Responsável pelo mapa comparativo de preços: servidor: Letícia Santana Santos Rocha - MAMP 2765-00.</t>
  </si>
  <si>
    <t>OBSERVAÇÕES IMPORTANTES: 
1) Os preços celebrados nos 180 dias que precedem a cotação que deu origem a este Mapa de Preços foram devidamente corrigidos pelo índice IPCA/IBGE.
2) Dos orçamentos enviados pelos fornecedores foram considerados apenas os valores unitários neste Mapa Comparativo de Preços, ressalvando assim quaisquer equívocos no cálculo dos totalizadores.
3) Aguarda-se orientação institucional (em tramitação no processo SEI 19.16.3719.0003818/2019-12), com fito de estabelecer o melhor critério objetivo para a definição do preço de referência. Isso posto, neste Mapa de Preços foi utilizado como parâmetro para utilização do menor preço, média ou mediana: para itens com menos de duas amostras, a aplicação da média; para itens com três ou mais amostras, a aplicação da média para os itens cujo coeficiente de variação é igual ou inferior a 25%, e da mediana apenas para os itens que porventura apresentem coeficiente de variação superior a 25%.                                                                                                                                                                                                                            4)Não foi localizado único contrato público que englobasse todos os itens em tela - considerando as especificidades das medidas , fato que a análise de preços por item aproxima-se mais da realidade do mercado</t>
  </si>
  <si>
    <t xml:space="preserve">LOTE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</si>
</sst>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rgb="FF9C65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3" borderId="0" xfId="2" applyFill="1"/>
    <xf numFmtId="39" fontId="6" fillId="6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39" fontId="6" fillId="7" borderId="8" xfId="1" applyNumberFormat="1" applyFont="1" applyFill="1" applyBorder="1" applyAlignment="1" applyProtection="1">
      <alignment horizontal="center" vertical="center" wrapText="1"/>
      <protection locked="0"/>
    </xf>
    <xf numFmtId="39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164" fontId="9" fillId="0" borderId="8" xfId="1" applyNumberFormat="1" applyFont="1" applyFill="1" applyBorder="1" applyAlignment="1" applyProtection="1">
      <alignment horizontal="right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164" fontId="9" fillId="6" borderId="8" xfId="1" applyNumberFormat="1" applyFont="1" applyFill="1" applyBorder="1" applyAlignment="1" applyProtection="1">
      <alignment vertical="center"/>
    </xf>
    <xf numFmtId="164" fontId="9" fillId="9" borderId="8" xfId="1" applyNumberFormat="1" applyFont="1" applyFill="1" applyBorder="1" applyAlignment="1" applyProtection="1">
      <alignment vertical="center"/>
    </xf>
    <xf numFmtId="164" fontId="9" fillId="0" borderId="8" xfId="1" applyNumberFormat="1" applyFont="1" applyFill="1" applyBorder="1" applyAlignment="1" applyProtection="1">
      <alignment vertical="center"/>
    </xf>
    <xf numFmtId="164" fontId="9" fillId="0" borderId="8" xfId="0" applyNumberFormat="1" applyFont="1" applyBorder="1" applyAlignment="1">
      <alignment vertical="center"/>
    </xf>
    <xf numFmtId="164" fontId="9" fillId="9" borderId="8" xfId="0" applyNumberFormat="1" applyFont="1" applyFill="1" applyBorder="1" applyAlignment="1">
      <alignment vertical="center"/>
    </xf>
    <xf numFmtId="164" fontId="6" fillId="8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9" fontId="9" fillId="6" borderId="8" xfId="3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3" borderId="8" xfId="2" applyFont="1" applyFill="1" applyBorder="1" applyAlignment="1">
      <alignment horizontal="center"/>
    </xf>
    <xf numFmtId="0" fontId="8" fillId="3" borderId="8" xfId="2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justify" vertical="center" wrapText="1"/>
      <protection locked="0"/>
    </xf>
    <xf numFmtId="0" fontId="9" fillId="0" borderId="8" xfId="0" applyFont="1" applyBorder="1" applyAlignment="1" applyProtection="1">
      <alignment horizontal="justify" vertical="center" wrapText="1"/>
      <protection locked="0"/>
    </xf>
    <xf numFmtId="0" fontId="6" fillId="8" borderId="11" xfId="0" applyFont="1" applyFill="1" applyBorder="1" applyAlignment="1">
      <alignment horizontal="right" vertical="center" wrapText="1"/>
    </xf>
    <xf numFmtId="0" fontId="6" fillId="8" borderId="12" xfId="0" applyFont="1" applyFill="1" applyBorder="1" applyAlignment="1">
      <alignment horizontal="right" vertical="center" wrapText="1"/>
    </xf>
    <xf numFmtId="0" fontId="6" fillId="8" borderId="13" xfId="0" applyFont="1" applyFill="1" applyBorder="1" applyAlignment="1">
      <alignment horizontal="right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4">
    <cellStyle name="Neutro" xfId="2" builtinId="28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66675</xdr:rowOff>
    </xdr:from>
    <xdr:to>
      <xdr:col>2</xdr:col>
      <xdr:colOff>0</xdr:colOff>
      <xdr:row>0</xdr:row>
      <xdr:rowOff>809625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D5A6D84B-EAA6-4EDB-90C8-52D4D8595F92}"/>
            </a:ext>
          </a:extLst>
        </xdr:cNvPr>
        <xdr:cNvSpPr>
          <a:spLocks noChangeArrowheads="1"/>
        </xdr:cNvSpPr>
      </xdr:nvSpPr>
      <xdr:spPr bwMode="auto">
        <a:xfrm>
          <a:off x="323850" y="66675"/>
          <a:ext cx="104775" cy="742950"/>
        </a:xfrm>
        <a:custGeom>
          <a:avLst/>
          <a:gdLst>
            <a:gd name="T0" fmla="*/ 0 w 817"/>
            <a:gd name="T1" fmla="*/ 2147483646 h 1175"/>
            <a:gd name="T2" fmla="*/ 2147483646 w 817"/>
            <a:gd name="T3" fmla="*/ 0 h 1175"/>
            <a:gd name="T4" fmla="*/ 2147483646 w 817"/>
            <a:gd name="T5" fmla="*/ 2147483646 h 1175"/>
            <a:gd name="T6" fmla="*/ 0 w 817"/>
            <a:gd name="T7" fmla="*/ 2147483646 h 1175"/>
            <a:gd name="T8" fmla="*/ 0 60000 65536"/>
            <a:gd name="T9" fmla="*/ 0 60000 65536"/>
            <a:gd name="T10" fmla="*/ 0 60000 65536"/>
            <a:gd name="T11" fmla="*/ 0 60000 65536"/>
            <a:gd name="T12" fmla="*/ 0 w 817"/>
            <a:gd name="T13" fmla="*/ 0 h 1175"/>
            <a:gd name="T14" fmla="*/ 817 w 817"/>
            <a:gd name="T15" fmla="*/ 1175 h 11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17" h="1175">
              <a:moveTo>
                <a:pt x="0" y="1175"/>
              </a:moveTo>
              <a:lnTo>
                <a:pt x="817" y="0"/>
              </a:lnTo>
              <a:lnTo>
                <a:pt x="817" y="1173"/>
              </a:lnTo>
              <a:lnTo>
                <a:pt x="0" y="117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47625</xdr:colOff>
      <xdr:row>0</xdr:row>
      <xdr:rowOff>95250</xdr:rowOff>
    </xdr:from>
    <xdr:to>
      <xdr:col>5</xdr:col>
      <xdr:colOff>313027</xdr:colOff>
      <xdr:row>0</xdr:row>
      <xdr:rowOff>771440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DFA77D-8CFE-47BF-9BFF-03A71D37F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95250"/>
          <a:ext cx="1914286" cy="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29"/>
  <sheetViews>
    <sheetView tabSelected="1" zoomScale="90" zoomScaleNormal="90" workbookViewId="0">
      <selection activeCell="AG10" sqref="AG10"/>
    </sheetView>
  </sheetViews>
  <sheetFormatPr defaultRowHeight="15" x14ac:dyDescent="0.25"/>
  <cols>
    <col min="1" max="1" width="3.7109375" style="1" customWidth="1"/>
    <col min="2" max="3" width="2.7109375" customWidth="1"/>
    <col min="4" max="4" width="7.42578125" customWidth="1"/>
    <col min="5" max="5" width="11.85546875" customWidth="1"/>
    <col min="9" max="9" width="8" customWidth="1"/>
    <col min="10" max="10" width="7.85546875" customWidth="1"/>
    <col min="11" max="14" width="15.85546875" hidden="1" customWidth="1"/>
    <col min="15" max="21" width="14.85546875" hidden="1" customWidth="1"/>
    <col min="22" max="22" width="19.140625" hidden="1" customWidth="1"/>
    <col min="23" max="25" width="10.140625" hidden="1" customWidth="1"/>
    <col min="26" max="26" width="12.85546875" hidden="1" customWidth="1"/>
    <col min="27" max="27" width="10.140625" customWidth="1"/>
    <col min="28" max="28" width="13.5703125" customWidth="1"/>
    <col min="29" max="16384" width="9.140625" style="1"/>
  </cols>
  <sheetData>
    <row r="1" spans="2:28" ht="67.5" customHeight="1" x14ac:dyDescent="0.25">
      <c r="B1" s="22"/>
      <c r="C1" s="22"/>
      <c r="D1" s="22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2:28" ht="15.75" x14ac:dyDescent="0.25">
      <c r="B2" s="24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8" ht="15.75" x14ac:dyDescent="0.25">
      <c r="B3" s="25" t="s">
        <v>17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2:28" ht="15.75" x14ac:dyDescent="0.25">
      <c r="B4" s="25" t="s">
        <v>18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2:28" ht="15.75" x14ac:dyDescent="0.25">
      <c r="B5" s="25" t="s">
        <v>41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2:28" x14ac:dyDescent="0.2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2:28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2:28" x14ac:dyDescent="0.25">
      <c r="B8" s="26" t="s">
        <v>45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2:28" ht="15" customHeight="1" x14ac:dyDescent="0.25">
      <c r="B9" s="28" t="s">
        <v>0</v>
      </c>
      <c r="C9" s="29"/>
      <c r="D9" s="34" t="s">
        <v>1</v>
      </c>
      <c r="E9" s="34" t="s">
        <v>2</v>
      </c>
      <c r="F9" s="35" t="s">
        <v>3</v>
      </c>
      <c r="G9" s="35"/>
      <c r="H9" s="35"/>
      <c r="I9" s="35"/>
      <c r="J9" s="34" t="s">
        <v>4</v>
      </c>
      <c r="K9" s="36" t="s">
        <v>5</v>
      </c>
      <c r="L9" s="37"/>
      <c r="M9" s="37"/>
      <c r="N9" s="37"/>
      <c r="O9" s="34" t="s">
        <v>6</v>
      </c>
      <c r="P9" s="34"/>
      <c r="Q9" s="34"/>
      <c r="R9" s="34"/>
      <c r="S9" s="34"/>
      <c r="T9" s="34"/>
      <c r="U9" s="34"/>
      <c r="V9" s="34"/>
      <c r="W9" s="38" t="s">
        <v>7</v>
      </c>
      <c r="X9" s="39"/>
      <c r="Y9" s="39"/>
      <c r="Z9" s="42" t="s">
        <v>8</v>
      </c>
      <c r="AA9" s="45" t="s">
        <v>9</v>
      </c>
      <c r="AB9" s="46"/>
    </row>
    <row r="10" spans="2:28" ht="72.75" customHeight="1" x14ac:dyDescent="0.25">
      <c r="B10" s="30"/>
      <c r="C10" s="31"/>
      <c r="D10" s="34"/>
      <c r="E10" s="34"/>
      <c r="F10" s="35"/>
      <c r="G10" s="35"/>
      <c r="H10" s="35"/>
      <c r="I10" s="35"/>
      <c r="J10" s="34"/>
      <c r="K10" s="3" t="s">
        <v>28</v>
      </c>
      <c r="L10" s="4" t="s">
        <v>29</v>
      </c>
      <c r="M10" s="4" t="s">
        <v>31</v>
      </c>
      <c r="N10" s="4" t="s">
        <v>32</v>
      </c>
      <c r="O10" s="3" t="s">
        <v>33</v>
      </c>
      <c r="P10" s="3" t="s">
        <v>34</v>
      </c>
      <c r="Q10" s="3" t="s">
        <v>35</v>
      </c>
      <c r="R10" s="3" t="s">
        <v>36</v>
      </c>
      <c r="S10" s="3" t="s">
        <v>37</v>
      </c>
      <c r="T10" s="3" t="s">
        <v>38</v>
      </c>
      <c r="U10" s="3" t="s">
        <v>39</v>
      </c>
      <c r="V10" s="3" t="s">
        <v>40</v>
      </c>
      <c r="W10" s="40"/>
      <c r="X10" s="41"/>
      <c r="Y10" s="41"/>
      <c r="Z10" s="43"/>
      <c r="AA10" s="47"/>
      <c r="AB10" s="48"/>
    </row>
    <row r="11" spans="2:28" ht="22.5" customHeight="1" x14ac:dyDescent="0.25">
      <c r="B11" s="32"/>
      <c r="C11" s="33"/>
      <c r="D11" s="34"/>
      <c r="E11" s="34"/>
      <c r="F11" s="35"/>
      <c r="G11" s="35"/>
      <c r="H11" s="35"/>
      <c r="I11" s="35"/>
      <c r="J11" s="34"/>
      <c r="K11" s="2" t="s">
        <v>7</v>
      </c>
      <c r="L11" s="2" t="s">
        <v>30</v>
      </c>
      <c r="M11" s="2" t="s">
        <v>7</v>
      </c>
      <c r="N11" s="2" t="s">
        <v>7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7</v>
      </c>
      <c r="T11" s="2" t="s">
        <v>7</v>
      </c>
      <c r="U11" s="2" t="s">
        <v>7</v>
      </c>
      <c r="V11" s="2" t="s">
        <v>7</v>
      </c>
      <c r="W11" s="5" t="s">
        <v>10</v>
      </c>
      <c r="X11" s="5" t="s">
        <v>11</v>
      </c>
      <c r="Y11" s="5" t="s">
        <v>12</v>
      </c>
      <c r="Z11" s="44"/>
      <c r="AA11" s="6" t="s">
        <v>13</v>
      </c>
      <c r="AB11" s="6" t="s">
        <v>14</v>
      </c>
    </row>
    <row r="12" spans="2:28" ht="22.5" customHeight="1" x14ac:dyDescent="0.25">
      <c r="B12" s="52">
        <v>1</v>
      </c>
      <c r="C12" s="53"/>
      <c r="D12" s="16">
        <v>130</v>
      </c>
      <c r="E12" s="7" t="s">
        <v>42</v>
      </c>
      <c r="F12" s="62" t="s">
        <v>19</v>
      </c>
      <c r="G12" s="62"/>
      <c r="H12" s="62"/>
      <c r="I12" s="62"/>
      <c r="J12" s="19">
        <v>36145</v>
      </c>
      <c r="K12" s="8">
        <v>20</v>
      </c>
      <c r="L12" s="8">
        <v>18</v>
      </c>
      <c r="M12" s="8">
        <v>20</v>
      </c>
      <c r="N12" s="8">
        <v>20</v>
      </c>
      <c r="O12" s="9"/>
      <c r="P12" s="8">
        <v>14.39</v>
      </c>
      <c r="Q12" s="9"/>
      <c r="R12" s="9"/>
      <c r="S12" s="9"/>
      <c r="T12" s="9"/>
      <c r="U12" s="9"/>
      <c r="V12" s="9"/>
      <c r="W12" s="10">
        <f>MIN(K12:V12)</f>
        <v>14.39</v>
      </c>
      <c r="X12" s="10">
        <f>AVERAGE(K12:V12)</f>
        <v>18.478000000000002</v>
      </c>
      <c r="Y12" s="10">
        <f>MEDIAN(K12:V12)</f>
        <v>20</v>
      </c>
      <c r="Z12" s="17">
        <f>_xlfn.STDEV.S(K12:V12)/AVERAGE(K12:V12)</f>
        <v>0.13225746912174891</v>
      </c>
      <c r="AA12" s="11">
        <f>X12</f>
        <v>18.478000000000002</v>
      </c>
      <c r="AB12" s="11">
        <f>AA12*D12</f>
        <v>2402.1400000000003</v>
      </c>
    </row>
    <row r="13" spans="2:28" ht="24" customHeight="1" x14ac:dyDescent="0.25">
      <c r="B13" s="52">
        <v>2</v>
      </c>
      <c r="C13" s="53"/>
      <c r="D13" s="16">
        <v>85</v>
      </c>
      <c r="E13" s="7" t="s">
        <v>42</v>
      </c>
      <c r="F13" s="62" t="s">
        <v>20</v>
      </c>
      <c r="G13" s="62"/>
      <c r="H13" s="62"/>
      <c r="I13" s="62"/>
      <c r="J13" s="20">
        <v>36145</v>
      </c>
      <c r="K13" s="12">
        <v>30</v>
      </c>
      <c r="L13" s="12">
        <v>30</v>
      </c>
      <c r="M13" s="12">
        <v>30</v>
      </c>
      <c r="N13" s="12">
        <v>25</v>
      </c>
      <c r="O13" s="12"/>
      <c r="P13" s="12">
        <v>28.77</v>
      </c>
      <c r="Q13" s="12"/>
      <c r="R13" s="12"/>
      <c r="S13" s="12"/>
      <c r="T13" s="12"/>
      <c r="U13" s="12"/>
      <c r="V13" s="12"/>
      <c r="W13" s="10">
        <f>MIN(K13:V13)</f>
        <v>25</v>
      </c>
      <c r="X13" s="10">
        <f>AVERAGE(K13:V13)</f>
        <v>28.754000000000001</v>
      </c>
      <c r="Y13" s="10">
        <f>MEDIAN(K13:V13)</f>
        <v>30</v>
      </c>
      <c r="Z13" s="17">
        <f>_xlfn.STDEV.S(K13:V13)/AVERAGE(K13:V13)</f>
        <v>7.5296723398166648E-2</v>
      </c>
      <c r="AA13" s="11">
        <f>X13</f>
        <v>28.754000000000001</v>
      </c>
      <c r="AB13" s="11">
        <f t="shared" ref="AB13:AB20" si="0">AA13*D13</f>
        <v>2444.09</v>
      </c>
    </row>
    <row r="14" spans="2:28" ht="22.5" customHeight="1" x14ac:dyDescent="0.25">
      <c r="B14" s="52">
        <v>3</v>
      </c>
      <c r="C14" s="53"/>
      <c r="D14" s="18">
        <v>25</v>
      </c>
      <c r="E14" s="7" t="s">
        <v>42</v>
      </c>
      <c r="F14" s="59" t="s">
        <v>21</v>
      </c>
      <c r="G14" s="60"/>
      <c r="H14" s="60"/>
      <c r="I14" s="61"/>
      <c r="J14" s="20">
        <v>36145</v>
      </c>
      <c r="K14" s="12">
        <v>20</v>
      </c>
      <c r="L14" s="12">
        <v>18</v>
      </c>
      <c r="M14" s="12">
        <v>18</v>
      </c>
      <c r="N14" s="12">
        <v>30</v>
      </c>
      <c r="O14" s="12"/>
      <c r="P14" s="12"/>
      <c r="Q14" s="12">
        <v>12.81</v>
      </c>
      <c r="R14" s="12"/>
      <c r="S14" s="12"/>
      <c r="T14" s="12"/>
      <c r="U14" s="12"/>
      <c r="V14" s="12"/>
      <c r="W14" s="10">
        <f t="shared" ref="W14:W20" si="1">MIN(K14:V14)</f>
        <v>12.81</v>
      </c>
      <c r="X14" s="10">
        <f t="shared" ref="X14:X20" si="2">AVERAGE(K14:V14)</f>
        <v>19.762</v>
      </c>
      <c r="Y14" s="10">
        <f t="shared" ref="Y14:Y20" si="3">MEDIAN(K14:V14)</f>
        <v>18</v>
      </c>
      <c r="Z14" s="17">
        <f t="shared" ref="Z14:Z20" si="4">_xlfn.STDEV.S(K14:V14)/AVERAGE(K14:V14)</f>
        <v>0.31944847068552684</v>
      </c>
      <c r="AA14" s="11">
        <f>Y14</f>
        <v>18</v>
      </c>
      <c r="AB14" s="11">
        <f t="shared" si="0"/>
        <v>450</v>
      </c>
    </row>
    <row r="15" spans="2:28" ht="84" customHeight="1" x14ac:dyDescent="0.25">
      <c r="B15" s="52">
        <v>4</v>
      </c>
      <c r="C15" s="53"/>
      <c r="D15" s="18">
        <v>200</v>
      </c>
      <c r="E15" s="7" t="s">
        <v>42</v>
      </c>
      <c r="F15" s="59" t="s">
        <v>22</v>
      </c>
      <c r="G15" s="60"/>
      <c r="H15" s="60"/>
      <c r="I15" s="61"/>
      <c r="J15" s="20">
        <v>36145</v>
      </c>
      <c r="K15" s="12">
        <v>30</v>
      </c>
      <c r="L15" s="12">
        <v>32</v>
      </c>
      <c r="M15" s="12">
        <v>29</v>
      </c>
      <c r="N15" s="12">
        <v>40</v>
      </c>
      <c r="O15" s="12">
        <v>13.72</v>
      </c>
      <c r="P15" s="12">
        <v>14.86</v>
      </c>
      <c r="Q15" s="12">
        <v>27.33</v>
      </c>
      <c r="R15" s="12"/>
      <c r="S15" s="12"/>
      <c r="T15" s="12"/>
      <c r="U15" s="12"/>
      <c r="V15" s="12"/>
      <c r="W15" s="10">
        <f t="shared" si="1"/>
        <v>13.72</v>
      </c>
      <c r="X15" s="10">
        <f t="shared" si="2"/>
        <v>26.701428571428568</v>
      </c>
      <c r="Y15" s="10">
        <f t="shared" si="3"/>
        <v>29</v>
      </c>
      <c r="Z15" s="17">
        <f t="shared" si="4"/>
        <v>0.35206196761303188</v>
      </c>
      <c r="AA15" s="11">
        <f>Y15</f>
        <v>29</v>
      </c>
      <c r="AB15" s="11">
        <f t="shared" si="0"/>
        <v>5800</v>
      </c>
    </row>
    <row r="16" spans="2:28" ht="123" customHeight="1" x14ac:dyDescent="0.25">
      <c r="B16" s="52">
        <v>5</v>
      </c>
      <c r="C16" s="53"/>
      <c r="D16" s="18">
        <v>25</v>
      </c>
      <c r="E16" s="7" t="s">
        <v>42</v>
      </c>
      <c r="F16" s="59" t="s">
        <v>23</v>
      </c>
      <c r="G16" s="60"/>
      <c r="H16" s="60"/>
      <c r="I16" s="61"/>
      <c r="J16" s="20">
        <v>36145</v>
      </c>
      <c r="K16" s="12">
        <v>50</v>
      </c>
      <c r="L16" s="12">
        <v>45</v>
      </c>
      <c r="M16" s="12">
        <v>42</v>
      </c>
      <c r="N16" s="12">
        <v>65</v>
      </c>
      <c r="O16" s="12"/>
      <c r="P16" s="12"/>
      <c r="Q16" s="12"/>
      <c r="R16" s="12">
        <v>72.23</v>
      </c>
      <c r="S16" s="12"/>
      <c r="T16" s="12"/>
      <c r="U16" s="12"/>
      <c r="V16" s="12"/>
      <c r="W16" s="10">
        <f t="shared" si="1"/>
        <v>42</v>
      </c>
      <c r="X16" s="10">
        <f t="shared" si="2"/>
        <v>54.846000000000004</v>
      </c>
      <c r="Y16" s="10">
        <f t="shared" si="3"/>
        <v>50</v>
      </c>
      <c r="Z16" s="17">
        <f t="shared" si="4"/>
        <v>0.23960001993687147</v>
      </c>
      <c r="AA16" s="11">
        <f>X16</f>
        <v>54.846000000000004</v>
      </c>
      <c r="AB16" s="11">
        <f t="shared" si="0"/>
        <v>1371.15</v>
      </c>
    </row>
    <row r="17" spans="2:28" ht="129.75" customHeight="1" x14ac:dyDescent="0.25">
      <c r="B17" s="52">
        <v>6</v>
      </c>
      <c r="C17" s="53"/>
      <c r="D17" s="18">
        <v>25</v>
      </c>
      <c r="E17" s="7" t="s">
        <v>42</v>
      </c>
      <c r="F17" s="59" t="s">
        <v>24</v>
      </c>
      <c r="G17" s="60"/>
      <c r="H17" s="60"/>
      <c r="I17" s="61"/>
      <c r="J17" s="20">
        <v>36145</v>
      </c>
      <c r="K17" s="12">
        <v>55</v>
      </c>
      <c r="L17" s="12">
        <v>55</v>
      </c>
      <c r="M17" s="12">
        <v>42</v>
      </c>
      <c r="N17" s="12">
        <v>85</v>
      </c>
      <c r="O17" s="12"/>
      <c r="P17" s="12"/>
      <c r="Q17" s="12"/>
      <c r="R17" s="12"/>
      <c r="S17" s="12">
        <v>60.42</v>
      </c>
      <c r="T17" s="12"/>
      <c r="U17" s="12"/>
      <c r="V17" s="12"/>
      <c r="W17" s="10">
        <f t="shared" si="1"/>
        <v>42</v>
      </c>
      <c r="X17" s="10">
        <f t="shared" si="2"/>
        <v>59.484000000000002</v>
      </c>
      <c r="Y17" s="10">
        <f t="shared" si="3"/>
        <v>55</v>
      </c>
      <c r="Z17" s="17">
        <f t="shared" si="4"/>
        <v>0.26552254877263343</v>
      </c>
      <c r="AA17" s="11">
        <f>Y17</f>
        <v>55</v>
      </c>
      <c r="AB17" s="11">
        <f t="shared" si="0"/>
        <v>1375</v>
      </c>
    </row>
    <row r="18" spans="2:28" ht="57" customHeight="1" x14ac:dyDescent="0.25">
      <c r="B18" s="52">
        <v>7</v>
      </c>
      <c r="C18" s="53"/>
      <c r="D18" s="18">
        <v>35</v>
      </c>
      <c r="E18" s="7" t="s">
        <v>42</v>
      </c>
      <c r="F18" s="59" t="s">
        <v>25</v>
      </c>
      <c r="G18" s="60"/>
      <c r="H18" s="60"/>
      <c r="I18" s="61"/>
      <c r="J18" s="20">
        <v>36145</v>
      </c>
      <c r="K18" s="12">
        <v>300</v>
      </c>
      <c r="L18" s="12">
        <v>250</v>
      </c>
      <c r="M18" s="12">
        <v>279</v>
      </c>
      <c r="N18" s="12">
        <v>250</v>
      </c>
      <c r="O18" s="12"/>
      <c r="P18" s="12"/>
      <c r="Q18" s="12"/>
      <c r="R18" s="12"/>
      <c r="S18" s="12"/>
      <c r="T18" s="12"/>
      <c r="U18" s="12">
        <v>180.46</v>
      </c>
      <c r="V18" s="12">
        <v>242.94</v>
      </c>
      <c r="W18" s="10">
        <f t="shared" si="1"/>
        <v>180.46</v>
      </c>
      <c r="X18" s="10">
        <f t="shared" si="2"/>
        <v>250.4</v>
      </c>
      <c r="Y18" s="10">
        <f t="shared" si="3"/>
        <v>250</v>
      </c>
      <c r="Z18" s="17">
        <f t="shared" si="4"/>
        <v>0.16198208310006026</v>
      </c>
      <c r="AA18" s="11">
        <f>X18</f>
        <v>250.4</v>
      </c>
      <c r="AB18" s="11">
        <f t="shared" si="0"/>
        <v>8764</v>
      </c>
    </row>
    <row r="19" spans="2:28" ht="66.75" customHeight="1" x14ac:dyDescent="0.25">
      <c r="B19" s="52">
        <v>8</v>
      </c>
      <c r="C19" s="53"/>
      <c r="D19" s="18">
        <v>45</v>
      </c>
      <c r="E19" s="7" t="s">
        <v>42</v>
      </c>
      <c r="F19" s="59" t="s">
        <v>26</v>
      </c>
      <c r="G19" s="60"/>
      <c r="H19" s="60"/>
      <c r="I19" s="61"/>
      <c r="J19" s="20">
        <v>36145</v>
      </c>
      <c r="K19" s="12">
        <v>20</v>
      </c>
      <c r="L19" s="12">
        <v>15</v>
      </c>
      <c r="M19" s="12">
        <v>10</v>
      </c>
      <c r="N19" s="12">
        <v>20</v>
      </c>
      <c r="O19" s="12"/>
      <c r="P19" s="12"/>
      <c r="Q19" s="12"/>
      <c r="R19" s="12"/>
      <c r="S19" s="12"/>
      <c r="T19" s="12">
        <v>16.21</v>
      </c>
      <c r="U19" s="12"/>
      <c r="V19" s="12"/>
      <c r="W19" s="10">
        <f t="shared" si="1"/>
        <v>10</v>
      </c>
      <c r="X19" s="10">
        <f t="shared" si="2"/>
        <v>16.242000000000001</v>
      </c>
      <c r="Y19" s="10">
        <f t="shared" si="3"/>
        <v>16.21</v>
      </c>
      <c r="Z19" s="17">
        <f t="shared" si="4"/>
        <v>0.255253021870257</v>
      </c>
      <c r="AA19" s="11">
        <f>Y19</f>
        <v>16.21</v>
      </c>
      <c r="AB19" s="11">
        <f t="shared" si="0"/>
        <v>729.45</v>
      </c>
    </row>
    <row r="20" spans="2:28" ht="65.25" customHeight="1" x14ac:dyDescent="0.25">
      <c r="B20" s="52">
        <v>9</v>
      </c>
      <c r="C20" s="53"/>
      <c r="D20" s="16">
        <v>35</v>
      </c>
      <c r="E20" s="7" t="s">
        <v>42</v>
      </c>
      <c r="F20" s="54" t="s">
        <v>27</v>
      </c>
      <c r="G20" s="55"/>
      <c r="H20" s="55"/>
      <c r="I20" s="55"/>
      <c r="J20" s="20">
        <v>36145</v>
      </c>
      <c r="K20" s="13">
        <v>20</v>
      </c>
      <c r="L20" s="13">
        <v>12</v>
      </c>
      <c r="M20" s="13">
        <v>9</v>
      </c>
      <c r="N20" s="13">
        <v>25</v>
      </c>
      <c r="O20" s="13"/>
      <c r="P20" s="13"/>
      <c r="Q20" s="13"/>
      <c r="R20" s="13"/>
      <c r="S20" s="13">
        <v>11.33</v>
      </c>
      <c r="T20" s="13"/>
      <c r="U20" s="13"/>
      <c r="V20" s="13"/>
      <c r="W20" s="10">
        <f t="shared" si="1"/>
        <v>9</v>
      </c>
      <c r="X20" s="10">
        <f t="shared" si="2"/>
        <v>15.465999999999999</v>
      </c>
      <c r="Y20" s="10">
        <f t="shared" si="3"/>
        <v>12</v>
      </c>
      <c r="Z20" s="17">
        <f t="shared" si="4"/>
        <v>0.43660059066281798</v>
      </c>
      <c r="AA20" s="14">
        <f>Y20</f>
        <v>12</v>
      </c>
      <c r="AB20" s="11">
        <f t="shared" si="0"/>
        <v>420</v>
      </c>
    </row>
    <row r="21" spans="2:28" ht="15" customHeight="1" x14ac:dyDescent="0.25">
      <c r="B21" s="56" t="s">
        <v>16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  <c r="AB21" s="15">
        <f>SUM(AB12:AB20)</f>
        <v>23755.829999999998</v>
      </c>
    </row>
    <row r="22" spans="2:28" hidden="1" x14ac:dyDescent="0.25">
      <c r="B22" s="49" t="s">
        <v>44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</row>
    <row r="23" spans="2:28" hidden="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2:28" hidden="1" x14ac:dyDescent="0.2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2:28" hidden="1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</row>
    <row r="26" spans="2:28" hidden="1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</row>
    <row r="27" spans="2:28" hidden="1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</row>
    <row r="28" spans="2:28" ht="37.5" hidden="1" customHeight="1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</row>
    <row r="29" spans="2:28" hidden="1" x14ac:dyDescent="0.25">
      <c r="B29" s="51" t="s">
        <v>43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</sheetData>
  <mergeCells count="38">
    <mergeCell ref="B18:C18"/>
    <mergeCell ref="F15:I15"/>
    <mergeCell ref="B19:C19"/>
    <mergeCell ref="F19:I19"/>
    <mergeCell ref="F12:I12"/>
    <mergeCell ref="F14:I14"/>
    <mergeCell ref="F16:I16"/>
    <mergeCell ref="F17:I17"/>
    <mergeCell ref="F18:I18"/>
    <mergeCell ref="B14:C14"/>
    <mergeCell ref="B15:C15"/>
    <mergeCell ref="B16:C16"/>
    <mergeCell ref="B17:C17"/>
    <mergeCell ref="B13:C13"/>
    <mergeCell ref="F13:I13"/>
    <mergeCell ref="B12:C12"/>
    <mergeCell ref="B22:AB28"/>
    <mergeCell ref="B29:AB29"/>
    <mergeCell ref="B20:C20"/>
    <mergeCell ref="F20:I20"/>
    <mergeCell ref="B21:AA21"/>
    <mergeCell ref="B8:AB8"/>
    <mergeCell ref="B9:C11"/>
    <mergeCell ref="D9:D11"/>
    <mergeCell ref="E9:E11"/>
    <mergeCell ref="F9:I11"/>
    <mergeCell ref="J9:J11"/>
    <mergeCell ref="K9:N9"/>
    <mergeCell ref="O9:V9"/>
    <mergeCell ref="W9:Y10"/>
    <mergeCell ref="Z9:Z11"/>
    <mergeCell ref="AA9:AB10"/>
    <mergeCell ref="B6:AB7"/>
    <mergeCell ref="B1:AB1"/>
    <mergeCell ref="B2:AB2"/>
    <mergeCell ref="B3:AB3"/>
    <mergeCell ref="B4:AB4"/>
    <mergeCell ref="B5:AB5"/>
  </mergeCells>
  <pageMargins left="0.511811024" right="0.511811024" top="0.78740157499999996" bottom="0.78740157499999996" header="0.31496062000000002" footer="0.31496062000000002"/>
  <pageSetup paperSize="9" scale="36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eb315a1-fd1d-4c46-bc29-5324cfd3155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66810F3571A045AFE15E5668B16395" ma:contentTypeVersion="12" ma:contentTypeDescription="Crie um novo documento." ma:contentTypeScope="" ma:versionID="92a54f8bdf2613f29ed5dfe1735421eb">
  <xsd:schema xmlns:xsd="http://www.w3.org/2001/XMLSchema" xmlns:xs="http://www.w3.org/2001/XMLSchema" xmlns:p="http://schemas.microsoft.com/office/2006/metadata/properties" xmlns:ns2="1eb315a1-fd1d-4c46-bc29-5324cfd31550" xmlns:ns3="040f40de-0951-4de2-aa99-b1ea904a966c" targetNamespace="http://schemas.microsoft.com/office/2006/metadata/properties" ma:root="true" ma:fieldsID="4867d88ea3bfcdac79e0acfb0c6c4797" ns2:_="" ns3:_="">
    <xsd:import namespace="1eb315a1-fd1d-4c46-bc29-5324cfd31550"/>
    <xsd:import namespace="040f40de-0951-4de2-aa99-b1ea904a9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315a1-fd1d-4c46-bc29-5324cfd315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f40de-0951-4de2-aa99-b1ea904a9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CBAFDF-1564-4C74-90E1-FD7F2B807210}">
  <ds:schemaRefs>
    <ds:schemaRef ds:uri="1eb315a1-fd1d-4c46-bc29-5324cfd31550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40f40de-0951-4de2-aa99-b1ea904a966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425098-A354-4BAF-A2E8-2278E711B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315a1-fd1d-4c46-bc29-5324cfd31550"/>
    <ds:schemaRef ds:uri="040f40de-0951-4de2-aa99-b1ea904a96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A6100-6B42-44A0-9EBB-BEE98F3FBE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ÚNICO</vt:lpstr>
    </vt:vector>
  </TitlesOfParts>
  <Manager/>
  <Company>Ministério Público do Estado de Minas Gerais - MPMG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user</cp:lastModifiedBy>
  <cp:revision/>
  <dcterms:created xsi:type="dcterms:W3CDTF">2018-05-03T15:00:37Z</dcterms:created>
  <dcterms:modified xsi:type="dcterms:W3CDTF">2022-06-15T19:34:03Z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0x0101005766810F3571A045AFE15E5668B16395</vt:lpwstr>
  </property>
</Properties>
</file>