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andro.DESKTOP-NF0QTVF\Desktop\Nova pasta (2)\"/>
    </mc:Choice>
  </mc:AlternateContent>
  <xr:revisionPtr revIDLastSave="0" documentId="13_ncr:1_{7FCF2A6A-D684-401D-AE3B-4E21DC8F1488}" xr6:coauthVersionLast="47" xr6:coauthVersionMax="47" xr10:uidLastSave="{00000000-0000-0000-0000-000000000000}"/>
  <bookViews>
    <workbookView xWindow="-120" yWindow="-120" windowWidth="29040" windowHeight="15990" tabRatio="500" xr2:uid="{00000000-000D-0000-FFFF-FFFF00000000}"/>
  </bookViews>
  <sheets>
    <sheet name="VENDA CIVIL" sheetId="1" r:id="rId1"/>
  </sheets>
  <definedNames>
    <definedName name="_xlnm._FilterDatabase" localSheetId="0" hidden="1">'VENDA CIVIL'!$B$6:$G$245</definedName>
    <definedName name="_xlnm.Print_Area" localSheetId="0">'VENDA CIVIL'!$B$2:$I$246</definedName>
    <definedName name="_xlnm.Print_Titles" localSheetId="0">'VENDA CIVIL'!$2:$6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5" i="1" l="1"/>
  <c r="H202" i="1" l="1"/>
  <c r="H203" i="1"/>
  <c r="H204" i="1"/>
  <c r="H244" i="1" l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08" i="1"/>
  <c r="I208" i="1" s="1"/>
  <c r="H207" i="1"/>
  <c r="I207" i="1" s="1"/>
  <c r="I204" i="1"/>
  <c r="I203" i="1"/>
  <c r="I202" i="1"/>
  <c r="H199" i="1"/>
  <c r="I199" i="1" s="1"/>
  <c r="H198" i="1"/>
  <c r="I198" i="1" s="1"/>
  <c r="H197" i="1"/>
  <c r="I197" i="1" s="1"/>
  <c r="H196" i="1"/>
  <c r="I196" i="1" s="1"/>
  <c r="H195" i="1"/>
  <c r="I195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1" i="1"/>
  <c r="I11" i="1" s="1"/>
  <c r="H10" i="1"/>
  <c r="I10" i="1" s="1"/>
  <c r="H9" i="1"/>
  <c r="I9" i="1" s="1"/>
  <c r="H8" i="1"/>
  <c r="I8" i="1" s="1"/>
  <c r="G8" i="1"/>
  <c r="G9" i="1"/>
  <c r="G10" i="1"/>
  <c r="G1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2" i="1"/>
  <c r="G63" i="1"/>
  <c r="G64" i="1"/>
  <c r="G65" i="1"/>
  <c r="G66" i="1"/>
  <c r="G67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1" i="1"/>
  <c r="G92" i="1"/>
  <c r="G93" i="1"/>
  <c r="G94" i="1"/>
  <c r="G95" i="1"/>
  <c r="G96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5" i="1"/>
  <c r="G196" i="1"/>
  <c r="G197" i="1"/>
  <c r="G198" i="1"/>
  <c r="G199" i="1"/>
  <c r="G202" i="1"/>
  <c r="G205" i="1" s="1"/>
  <c r="G203" i="1"/>
  <c r="G204" i="1"/>
  <c r="G207" i="1"/>
  <c r="G209" i="1" s="1"/>
  <c r="G208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9" i="1"/>
  <c r="G240" i="1"/>
  <c r="G241" i="1"/>
  <c r="G242" i="1"/>
  <c r="G243" i="1"/>
  <c r="G244" i="1"/>
  <c r="I245" i="1" l="1"/>
  <c r="I209" i="1"/>
  <c r="I68" i="1"/>
  <c r="I143" i="1"/>
  <c r="I200" i="1"/>
  <c r="I237" i="1"/>
  <c r="I205" i="1"/>
  <c r="I193" i="1"/>
  <c r="I127" i="1"/>
  <c r="I97" i="1"/>
  <c r="I89" i="1"/>
  <c r="I60" i="1"/>
  <c r="I43" i="1"/>
  <c r="I12" i="1"/>
  <c r="G97" i="1"/>
  <c r="G60" i="1"/>
  <c r="G237" i="1"/>
  <c r="G68" i="1"/>
  <c r="G245" i="1"/>
  <c r="G43" i="1"/>
  <c r="G193" i="1"/>
  <c r="G89" i="1"/>
  <c r="G143" i="1"/>
  <c r="G127" i="1"/>
  <c r="G200" i="1"/>
  <c r="G12" i="1"/>
  <c r="I246" i="1" l="1"/>
  <c r="G246" i="1"/>
</calcChain>
</file>

<file path=xl/sharedStrings.xml><?xml version="1.0" encoding="utf-8"?>
<sst xmlns="http://schemas.openxmlformats.org/spreadsheetml/2006/main" count="690" uniqueCount="488">
  <si>
    <t>PLANILHA ORÇAMENTÁRIA DE VENDA - CIVIL</t>
  </si>
  <si>
    <t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</si>
  <si>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>BDI:</t>
  </si>
  <si>
    <t>MÊS/PERÍODO DE REFERÊNCIA:</t>
  </si>
  <si>
    <t>SETOP (OUTUBRO/2021); SINAPI (NOVEMBRO/2021) E SUDECAP (JANEIRO 2022);
COLETAS A PARTIR DE ABRIL/2021</t>
  </si>
  <si>
    <t>DATA DO ORÇAMENTO:</t>
  </si>
  <si>
    <t>ITEM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</si>
  <si>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</si>
  <si>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</si>
  <si>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</si>
  <si>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</si>
  <si>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</si>
  <si>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</si>
  <si>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</si>
  <si>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</si>
  <si>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PROJETO EXECUTIVO DE ESTRUTURA DE CONCRETO</t>
  </si>
  <si>
    <t>PR</t>
  </si>
  <si>
    <t>1.2</t>
  </si>
  <si>
    <t>TAPUME COM TELHA METÁLICA. AF_05/2018</t>
  </si>
  <si>
    <t>M²</t>
  </si>
  <si>
    <t>1.3</t>
  </si>
  <si>
    <t>DESLOCAMENTO (POR EQUIPE) PARA O LOCAL DA EXECUÇÃO DOS SERVIÇOS, INCLUINDO MATERIAL, PESSOAL E FERRAMENTAS NECESSÁRIAS</t>
  </si>
  <si>
    <t>KM</t>
  </si>
  <si>
    <t>1.4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</si>
  <si>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</si>
  <si>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</si>
  <si>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</si>
  <si>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</si>
  <si>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</si>
  <si>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</si>
  <si>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</si>
  <si>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2.2</t>
  </si>
  <si>
    <t>DEMOLIÇÃO DE PISO DE PEDRAS (MÁRMORE, GRANITO, ARDÓSIA, LAGOA SANTA, SÃO TOMÉ), INCLUSIVE AFASTAMENTO</t>
  </si>
  <si>
    <t>2.3</t>
  </si>
  <si>
    <t>DEMOLIÇÃO DE PISO DE TACO DE MADEIRA, INCLUSIVE AFASTAMENTO</t>
  </si>
  <si>
    <t>2.4</t>
  </si>
  <si>
    <t>DEMOLIÇÃO DE ALVENARIA DE TIJOLO CERÂMICO OU BLOCO SEM APROVEITAMENTO DO MATERIAL, INCLUSIVE AFASTAMENTO</t>
  </si>
  <si>
    <t>M³</t>
  </si>
  <si>
    <t>2.5</t>
  </si>
  <si>
    <t>DEMOLIÇÃO DE REBOCO</t>
  </si>
  <si>
    <t>2.6</t>
  </si>
  <si>
    <t>DEMOLIÇÃO DE REVESTIMENTO CERÂMICO, AZULEJO OU LADRILHO HIDRÁULICO</t>
  </si>
  <si>
    <t>2.7</t>
  </si>
  <si>
    <t>DEMOLIÇÃO DE SOLEIRA OU PEITORIL DE MÁRMORE OU GRANITO</t>
  </si>
  <si>
    <t>M</t>
  </si>
  <si>
    <t>2.8</t>
  </si>
  <si>
    <t>DEMOLIÇÃO DE RODAPÉ EM GERAL</t>
  </si>
  <si>
    <t>2.9</t>
  </si>
  <si>
    <t>DEMOLIÇÃO DE FORRO INCLUSIVE AFASTAMENTO E EMPILHAMENTO</t>
  </si>
  <si>
    <t>2.10</t>
  </si>
  <si>
    <t xml:space="preserve">DEMOLIÇÃO DE FORRO DE PERFIS EXCLUSIVE ESTRUTURA DE SUSTENTAÇÃO COM AFASTAMENTO E EMPILHAMENTO </t>
  </si>
  <si>
    <t>2.11</t>
  </si>
  <si>
    <t xml:space="preserve">DEMOLIÇÃO DE FORRO DE PERFIS INCLUSIVE ESTRUTURA DE SUSTENTAÇÃO COM AFASTAMENTO E EMPILHAMENTO </t>
  </si>
  <si>
    <t>2.12</t>
  </si>
  <si>
    <t>DEMOLIÇÃO DE FÓRMICA, INCLUSIVE AFASTAMENTO</t>
  </si>
  <si>
    <t>2.13</t>
  </si>
  <si>
    <t>REMOÇÃO DE DIVISÓRIAS INCLUSIVE AFASTAMENTO</t>
  </si>
  <si>
    <t>2.14</t>
  </si>
  <si>
    <t>DEMOLIÇÃO DE ALVENARIA EM DRYWALL SEM APROVEITAMENTO DO MATERIAL, INCLUSIVE AFASTAMENTO</t>
  </si>
  <si>
    <t>2.15</t>
  </si>
  <si>
    <t>DEMOLIÇÃO DE CONCRETO SIMPLES - COM EQUIPAMENTO PNEUMÁTICO, INCLUSIVE AFASTAMENTO</t>
  </si>
  <si>
    <t>2.16</t>
  </si>
  <si>
    <t>REMOÇÃO DE ESQUADRIA DE MADEIRA, INCLUSIVE AFASTAMENTO</t>
  </si>
  <si>
    <t>2.17</t>
  </si>
  <si>
    <t>REMOÇÃO DE ARMÁRIO DE MADEIRA/MDF</t>
  </si>
  <si>
    <t>2.18</t>
  </si>
  <si>
    <t>REMOÇÃO DE BANCADA DE PEDRA (MÁRMORE, GRANITO, ARDÓSIA, MARMORITE, GRANITINA, METÁLICA, FIBRA, VIDRO E POLIPROPILENO)</t>
  </si>
  <si>
    <t>2.19</t>
  </si>
  <si>
    <t>RASGO EM ALVENARIA PARA TUBOS E ELETRODUTOS, EXCLUSIVE ENCHIMENTO</t>
  </si>
  <si>
    <t>2.20</t>
  </si>
  <si>
    <t>REMOÇÃO DE FERRAGENS (DOBRADIÇAS, FECHADURAS, MAÇANETAS)</t>
  </si>
  <si>
    <t>2.21</t>
  </si>
  <si>
    <t>REMOÇÃO DE LOUÇAS (LAVATÓRIOS, BANHEIRAS, PIAS, VASOS SANITÁRIOS E TANQUES)</t>
  </si>
  <si>
    <t>2.22</t>
  </si>
  <si>
    <t>REMOÇÃO DE METAIS COMUNS (CONDUÍTE, SIFÃO, REGISTRO, TORNEIRAS)</t>
  </si>
  <si>
    <t>2.23</t>
  </si>
  <si>
    <t>REMOÇÃO DE METAIS ESPECIAIS (VÁLVULA DE DESCARGA, CAIXA SILENCIOSA, BARRAS DE BANHEIROS ACESSÍVEIS)</t>
  </si>
  <si>
    <t>2.24</t>
  </si>
  <si>
    <t>REMOÇÃO DE CORRIMÃO METÁLICO</t>
  </si>
  <si>
    <t>2.25</t>
  </si>
  <si>
    <t>REMOÇÃO DE ESQUADRIA METÁLICA, INCLUSIVE AFASTAMENTO</t>
  </si>
  <si>
    <t>2.26</t>
  </si>
  <si>
    <t>RETIRADA DE JANELA E PORTA DE VIDRO, INCLUSIVE AFASTAMENTO E EMPILHAMENTO</t>
  </si>
  <si>
    <t>2.27</t>
  </si>
  <si>
    <t>TRANSPORTE DE MATERIAL DE QUALQUER NATUREZA CARRINHO DE MÃO DMT &lt;= 50 M</t>
  </si>
  <si>
    <t>2.28</t>
  </si>
  <si>
    <t>TRANSPORTE DE MATERIAL DEMOLIDO EM CAÇAMBA, INCLUSO CUSTO DE LOCAÇÃO DAS CAÇAMBAS</t>
  </si>
  <si>
    <t>2.29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</si>
  <si>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</si>
  <si>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</si>
  <si>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</si>
  <si>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</si>
  <si>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</si>
  <si>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</si>
  <si>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</si>
  <si>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</si>
  <si>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</si>
  <si>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</si>
  <si>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</si>
  <si>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</si>
  <si>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</si>
  <si>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</si>
  <si>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</si>
  <si>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</si>
  <si>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</si>
  <si>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</si>
  <si>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</si>
  <si>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</si>
  <si>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</si>
  <si>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</si>
  <si>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</si>
  <si>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</si>
  <si>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</si>
  <si>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</si>
  <si>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</si>
  <si>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</si>
  <si>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</si>
  <si>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</si>
  <si>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</si>
  <si>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</si>
  <si>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</si>
  <si>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</si>
  <si>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</si>
  <si>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</si>
  <si>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</si>
  <si>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</si>
  <si>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</si>
  <si>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</si>
  <si>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</si>
  <si>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POLIMÉRICA FLEXÍVEL, COM 5KG/M², COM TELA DE POLIÉSTER RESINADA</t>
  </si>
  <si>
    <t>4.3</t>
  </si>
  <si>
    <t>PROCESSO DE IMPERMEBILIZAÇÃO: ARGAMASSA POLIMÉRICA FLEXÍVEL, COM 5KG/M², SEM TELA DE POLIÉSTER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</si>
  <si>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</si>
  <si>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</si>
  <si>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</si>
  <si>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</si>
  <si>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</si>
  <si>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</si>
  <si>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</si>
  <si>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</si>
  <si>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</si>
  <si>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</si>
  <si>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VEDAÇÃO DE BLOCOS CERÂMICOS FURADOS NA VERTICAL DE 9X19X39CM (ESPESSURA 9CM) E ARGAMASSA DE ASSENTAMENTO COM PREPARO EM BETONEIRA.</t>
  </si>
  <si>
    <t>5.2</t>
  </si>
  <si>
    <t>ALVENARIA DE VEDAÇÃO DE BLOCOS CERÂMICOS FURADOS NA VERTICAL DE 14X19X39CM (ESPESSURA 14CM) E ARGAMASSA DE ASSENTAMENTO COM PREPARO EM BETONEIRA.</t>
  </si>
  <si>
    <t>5.3</t>
  </si>
  <si>
    <t>ALVENARIA DE VEDAÇÃO DE BLOCOS CERÂMICOS FURADOS NA VERTICAL DE 19X19X39CM (ESPESSURA 19CM) E ARGAMASSA DE ASSENTAMENTO COM PREPARO EM BETONEIRA.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</si>
  <si>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</si>
  <si>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</si>
  <si>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</si>
  <si>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</si>
  <si>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</si>
  <si>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</si>
  <si>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</si>
  <si>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</si>
  <si>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</si>
  <si>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</si>
  <si>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</si>
  <si>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</si>
  <si>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</si>
  <si>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</si>
  <si>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</si>
  <si>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</si>
  <si>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</si>
  <si>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 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</si>
  <si>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</si>
  <si>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</si>
  <si>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5.14</t>
  </si>
  <si>
    <t>PAREDE COM PLACAS DE GESSO ACARTONADO (DRYWALL), PARA USO INTERNO, COM DUAS FACES SIMPLES E ESTRUTURA METÁLICA COM GUIAS DUPLAS,</t>
  </si>
  <si>
    <t>5.15</t>
  </si>
  <si>
    <t>ISOLAMENTO  ACÚSTICO DE LÃ DE ROCHA –  D=32 KG/M³  E=50 MM</t>
  </si>
  <si>
    <t>5.16</t>
  </si>
  <si>
    <t>FERRAGENS PARA PORTA DE DIVISÓRIA - DOBRADIÇAS DE AÇO, ACABAMENTO CROMADO, 3” X 2 1/2”</t>
  </si>
  <si>
    <t>CJ</t>
  </si>
  <si>
    <t>5.17</t>
  </si>
  <si>
    <t>ROSETA: REFERÊNCIA 307- LA FONTE, PADO, IMAB OU SIMILAR . ACABAMENTO: CROMADO BRILHANTE</t>
  </si>
  <si>
    <t>5.18</t>
  </si>
  <si>
    <t>FECHADURA COMPLETA EXTERNA (COM CHAVE DE ENTRADA), MAÇANETA TIPO ALAVANCA DE ZAMAC, ACABAMENTO CROMADO BRILHANTE, COM MÁQUINA DE 55MM, PARA PORTA DE DIVISÓRIA. REF. MODELO DUNA-0988 DA IMAB OU SIMILAR</t>
  </si>
  <si>
    <t>5.19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</si>
  <si>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</si>
  <si>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</si>
  <si>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</si>
  <si>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</si>
  <si>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</si>
  <si>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</si>
  <si>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</si>
  <si>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</si>
  <si>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</si>
  <si>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</si>
  <si>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</si>
  <si>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</si>
  <si>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</si>
  <si>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</si>
  <si>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</si>
  <si>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</si>
  <si>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</si>
  <si>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</si>
  <si>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</si>
  <si>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</si>
  <si>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</si>
  <si>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</si>
  <si>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</si>
  <si>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</si>
  <si>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</si>
  <si>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</si>
  <si>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</si>
  <si>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</si>
  <si>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</si>
  <si>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</si>
  <si>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PORCELANATO TÉCNICO &lt;=65X65CM, EXTRA, ELIANE – COLEÇÃO GRÂNULOS – PANNA PLUS NA OU SIMILAR, ANTIDERRAPANTE, INCLUSIVE REJUNTAMENTO</t>
  </si>
  <si>
    <t>7.7</t>
  </si>
  <si>
    <t>PISO VINÍLICO SEMI FLEXÍVEL, TIPO PAVIFLEX ESP: 2MM</t>
  </si>
  <si>
    <t>7.8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</si>
  <si>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</si>
  <si>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7.9</t>
  </si>
  <si>
    <t>TACO DE MADEIRA IPÊ EXTRA 7 X 21 CM ASSENTADO COM COLA ESPECIAL A BASE DE PVA</t>
  </si>
  <si>
    <t>7.10</t>
  </si>
  <si>
    <t>RASPAÇÃO, CALAFETAÇÃO E EXECUÇÃO DE SINTECO EM PISO DE MADEIRA 2 DEMÃOS</t>
  </si>
  <si>
    <t>7.11</t>
  </si>
  <si>
    <t>PISO OU SOLEIRA DE GRANITO CINZA CORUMBÁ OU CINZA ANDORINHA OU MÁRMORE BRANCO COMUM, PAGINADO, POLIDO, INCLUSIVE REJUNTAMENTO</t>
  </si>
  <si>
    <t>7.12</t>
  </si>
  <si>
    <t>PISO TÁTIL EMBORRACHADO (PARA ÁREAS INTERNAS), DIRECIONAL OU DE ALERTA ASSENTADO COM COLA DE CONTATO EXTRA, SILICONADO NAS BORDAS, DE ACORDO COM AS NORMAS DE ACESSIBILIDADE</t>
  </si>
  <si>
    <t>7.13</t>
  </si>
  <si>
    <t>PISO TÁTIL DE CONCRETO (PARA ÁREAS EXTERNAS), ASSENTADO COM ARGAMASSA 1:4, DIRECIONAL E DE ALERTA DE ACORDO COM AS NORMAS DE ACESSIBILIDADE</t>
  </si>
  <si>
    <t>7.14</t>
  </si>
  <si>
    <t>RODAPÉ DE MADEIRA IPÊ OU SIMILAR, QUINAS VIVAS, H=7CM, E=1,5CM, JUNÇÃO DE 45º ENTRE PEÇAS PERPENDICULARES, INCLUSIVE REJUNTAMENTO</t>
  </si>
  <si>
    <t>7.15</t>
  </si>
  <si>
    <t>RODAPÉ DE GRANITO CINZA CORUMBÁ OU CINZA ANDORINHA OU MÁRMORE BRANCO COMUM, SEMIEMBUTIDO EM ALVENARIA, POLIDO, E=2CM, INCLUSIVE REJUNTAMENTO (H=10 CM)</t>
  </si>
  <si>
    <t>7.16</t>
  </si>
  <si>
    <t>RODAPÉ COM REVESTIMENTO EM CERÂMICA ESMALTADA COMERCIAL, ALTURA 10CM, PEI IV, ASSENTAMENTO COM ARGAMASSA INDUSTRIALIZADA, INCLUSIVE REJUNTAMENTO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</si>
  <si>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</si>
  <si>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</si>
  <si>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</si>
  <si>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</si>
  <si>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</si>
  <si>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PASSEIOS DE CONCRETO E = 8 CM, FCK = 15 MPA PADRÃO PREFEITURA</t>
  </si>
  <si>
    <t>7.20</t>
  </si>
  <si>
    <t>PASSEIO/PAVIMENTO ECOLÓGICO INTERTRAVADOS E = 6 CM, INCLUSIVE COLCHÃO DE AREIA E = 6 CM</t>
  </si>
  <si>
    <t>7.21</t>
  </si>
  <si>
    <t>REMOÇÃO E REASSENTAMENTO DE MEIO-FIO DE GNAISSE COM REAPROVEITAMENTO</t>
  </si>
  <si>
    <t>7.22</t>
  </si>
  <si>
    <t>FORNECIMENTO E ASSENTAMENTO DE MEIO-FIO PRÉ-MOLDADO DE CONCRETO, INCLUSIVE ESCAVAÇÃO E REATERRO.</t>
  </si>
  <si>
    <t>7.23</t>
  </si>
  <si>
    <t>CAPINA MANUAL DO TERRENO</t>
  </si>
  <si>
    <t>7.24</t>
  </si>
  <si>
    <t>LIMPEZA E POLIMENTO DE PISO GRANILITE/MARMORITE, EXCLUSIVE RESINA</t>
  </si>
  <si>
    <t>7.25</t>
  </si>
  <si>
    <t>REGULARIZAÇÃO E COMPACTAÇÃO DE TERRENO MANUAL, COM SOQUETE</t>
  </si>
  <si>
    <t>7.26</t>
  </si>
  <si>
    <t>PRODUTO ANTIDERRAPANTE PARA PISO</t>
  </si>
  <si>
    <t>7.27</t>
  </si>
  <si>
    <t>FAIXA P/ DEGRAUS REFLETIVA 3X20 CM</t>
  </si>
  <si>
    <t>7.28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</si>
  <si>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</si>
  <si>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</si>
  <si>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</si>
  <si>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</si>
  <si>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</si>
  <si>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</si>
  <si>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</si>
  <si>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</si>
  <si>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</si>
  <si>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</si>
  <si>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</si>
  <si>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</si>
  <si>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</si>
  <si>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</si>
  <si>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</si>
  <si>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</si>
  <si>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</si>
  <si>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LAMINADO MELAMÍNICO  TEXTURIZADO, ESP. 0,8MM, ASSENTAMENTO COM COLA DE CONTATO, INCLUSIVE LIXAMENTO E PREPARAÇÃO DA PAREDE PARA ASSENTAMENTO</t>
  </si>
  <si>
    <t>8.8</t>
  </si>
  <si>
    <t>ESPALA DE ARGAMASSA NO TRAÇO VOLUMÉTRICO DE 1:7</t>
  </si>
  <si>
    <t>8.9</t>
  </si>
  <si>
    <t>ESPALAS EM PAINEL DE GESSO ACARTONADO COMUM TIPO DRYWALL, A SEREM INSTALADAS PARA ESCONDER AS TUBULAÇÕES APARENTES</t>
  </si>
  <si>
    <t>8.10</t>
  </si>
  <si>
    <t>CANTONEIRA DE ALUMÍNIO PARA ACABAMENTO DE QUINAS</t>
  </si>
  <si>
    <t>8.11</t>
  </si>
  <si>
    <t>PEITORIL DE GRANITO CINZA CORUMBÁ OU CINZA ANDORINHA OU MÁRMORE BRANCO COMUM, ESPESSURA DE 2CM</t>
  </si>
  <si>
    <t>8.12</t>
  </si>
  <si>
    <t>PINGADEIRA DE CHAPA DE AÇO GALVANIZADA Nº 24</t>
  </si>
  <si>
    <t>8.13</t>
  </si>
  <si>
    <t>PINGADEIRA COM DIMENSÃO (20X5)CM, MOLDADO "IN-LOCO", EM CONCRETO NÃO ESTRUTURAL, PREPARADO EM OBRA COM BETONEIRA, COM FCK 15MPA, ARMAÇÃO INCLUSIVE LANÇAMENTO, ADENSAMENTO, ACABAMENTO E ARMAÇÃO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</si>
  <si>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</si>
  <si>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</si>
  <si>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</si>
  <si>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</si>
  <si>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</si>
  <si>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</si>
  <si>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</si>
  <si>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</si>
  <si>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</si>
  <si>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</si>
  <si>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</si>
  <si>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</si>
  <si>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>PORTA DE MADEIRA PARA PINTURA, 90 X 210 CM, E=35MM, C/MARCO, ALIZAR E DOBRADIÇAS (EXCLUSIVE FECHADURA)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</si>
  <si>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</si>
  <si>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</si>
  <si>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</si>
  <si>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MARCO DE MADEIRA TAUARI OU SIMILAR COM REAPROVEITAMENTO DE PORTA TIPO PRANCHETA COMPLETA,  INCLUSIVE ALIZARES, FERRAGENS E FECHADURA</t>
  </si>
  <si>
    <t>9.7</t>
  </si>
  <si>
    <t>RÉGUA PARA ALIZARES DE 7 X 1 CM DE MADEIRA DE LEI PARA PINTURA COLOCADO</t>
  </si>
  <si>
    <t>9.8</t>
  </si>
  <si>
    <t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</si>
  <si>
    <t>9.9</t>
  </si>
  <si>
    <t>FECHADURA CROMADA, COMPLETA, C/MAÇANETA DE ALAVANCA E ROSETA, P/PORTAS BANHEIRO</t>
  </si>
  <si>
    <t>9.10</t>
  </si>
  <si>
    <t>FORNECIMENTO E COLOCAÇÃO DE FECHADURA TETRA CHAVE – COM 2 CHAVES</t>
  </si>
  <si>
    <t>9.11</t>
  </si>
  <si>
    <t>PORTA PIVOTANTE DE VIDRO TEMPERADO LISO, INCOLOR, 8MM, UMA FOLHA DE ABRIR. FECHADURA PV-90-1R AF-L FABRICANTE HDL OU SIMILAR (ABRIR PARA FORA, MAÇANETA TIPO "L"), MOLA DE PISO FABRICANTE DORMA BTS 75R  OU SIMILAR, FERRAGENS JUMBO E PUXADOR INOX ESCOVADO (SEÇÃO CIRCULAR,  UM PAR, ø=3 À 4,5CM. ACABAMENTO DE VIDRO COM PELÍCULA JATEADA E DE SEGURANÇA</t>
  </si>
  <si>
    <t>9.12</t>
  </si>
  <si>
    <t>VIDRO LISO, INCOLOR, E=4MM, INCLUSIVE VEDAÇÃO</t>
  </si>
  <si>
    <t>9.13</t>
  </si>
  <si>
    <t>VIDRO LISO, INCOLOR, E= 6MM, INCLUSIVE VEDAÇÃO</t>
  </si>
  <si>
    <t>9.14</t>
  </si>
  <si>
    <t>VIDRO FANTASIA, INCOLOR, E=4MM, INCLUSIVE VEDAÇÃO</t>
  </si>
  <si>
    <t>9.15</t>
  </si>
  <si>
    <t xml:space="preserve">VIDRO TEMPERADO INCOLOR, E= 6MM, FIXO, INCLUSIVE VEDAÇÃO </t>
  </si>
  <si>
    <t>9.16</t>
  </si>
  <si>
    <t>VIDRO TEMPERADO INCOLOR, E= 8MM, FIXO, INCLUSIVE VEDAÇÃO</t>
  </si>
  <si>
    <t>9.17</t>
  </si>
  <si>
    <t>VIDRO TEMPERADO INCOLOR, E= 10MM, FIXO, INCLUSIVE VEDAÇÃO</t>
  </si>
  <si>
    <t>9.18</t>
  </si>
  <si>
    <t>VIDRO TEMPERADO LISO INCOLOR, E= 8MM, ENCAIXADO EM PERFIL U. AF_01/2021_P</t>
  </si>
  <si>
    <t>9.19</t>
  </si>
  <si>
    <t>INSTALAÇÃO DE VIDRO LAMINADO, E = 8 MM (4+4), ENCAIXADO EM PERFIL U. AF_01/2021_P</t>
  </si>
  <si>
    <t>9.20</t>
  </si>
  <si>
    <t>ESPELHO TIPO CRISTAL, E=4MM, FIXADOS COM 04 PARAFUSOS CROMADOS DIÂMETRO DE 20MM</t>
  </si>
  <si>
    <t>9.21</t>
  </si>
  <si>
    <t>ESPELHO CRISTAL, LAPIDADO, E=4MM, COLOCADO COM SILICONE</t>
  </si>
  <si>
    <t>9.22</t>
  </si>
  <si>
    <t>PELÍCULA DE SEGURANÇA (INCOLOR)</t>
  </si>
  <si>
    <t>9.23</t>
  </si>
  <si>
    <t>ADESIVO EM VINIL JATEADO (BRANCO OU TRANSPARENTE)</t>
  </si>
  <si>
    <t>9.24</t>
  </si>
  <si>
    <t>PELÍCULA DE CONTROLE SOLAR REFLETIDA (PRATA)</t>
  </si>
  <si>
    <t>9.25</t>
  </si>
  <si>
    <t>VEDAÇÃO E CALAFETAÇÃO DE ESQUADRIAS METÁLICAS COM SILICONE PASTOSO</t>
  </si>
  <si>
    <t>9.26</t>
  </si>
  <si>
    <t>CORRIMÃO SIMPLES EM TUBO GALVANIZADO DIN 2440, D = 1 1/2" - FIXADO EM ALVENARIA, DE ACORDO COM EXIGÊNCIAS DO CORPO DE BOMBEIROS E DE ACESSIBILIDADE</t>
  </si>
  <si>
    <t>9.27</t>
  </si>
  <si>
    <t>CORRIMÃO DUPLO EM TUBO GALVANIZADO DIN 2440, D = 1 1/2" - FIXADO EM ALVENARIA, DE ACORDO COM EXIGÊNCIAS DO CORPO DE BOMBEIROS E DE ACESSIBILIDADE</t>
  </si>
  <si>
    <t>9.28</t>
  </si>
  <si>
    <t xml:space="preserve">CORRIMÃO DE AÇO INOX ESCOVADO, DUPLO, FIXADO EM ALVENARIA </t>
  </si>
  <si>
    <t>9.29</t>
  </si>
  <si>
    <t>GUARDA-CORPO EM AÇO GALVANIZADO DIN 2440, D= 2 1/2” E 1/2”, COM CORRIMÃO DUPLO, DE ACORDO COM AS EXIGÊNCIAS DO CORPO DE BOMBEIROS E DE ACESSIBILIDADE</t>
  </si>
  <si>
    <t>9.30</t>
  </si>
  <si>
    <t>GUARDA-CORPO EM AÇO INOX D = 1 1/2", COM SUBDIVISÕES EM TUBO DE AÇO INOX D = 1/2", H = 1,05 M</t>
  </si>
  <si>
    <t>9.31</t>
  </si>
  <si>
    <t>GRADE METÁLICA</t>
  </si>
  <si>
    <t>9.32</t>
  </si>
  <si>
    <t>JANELA DE FERRO, BASCULANTE</t>
  </si>
  <si>
    <t>9.33</t>
  </si>
  <si>
    <t>PORTA EM PERFIL E CHAPA METÁLICA</t>
  </si>
  <si>
    <t>9.34</t>
  </si>
  <si>
    <t>PORTA VENEZIANA EM CHAPA DOBRADA E METALON</t>
  </si>
  <si>
    <t>9.35</t>
  </si>
  <si>
    <t>FORNECIMENTO E ASSENTAMENTO DE PORTA EM ALUMÍNIO, TIPO VENEZIANA, DE ABRIR, ACABAMENTO ANODIZADO NATURAL, INCLUSIVE FECHADURA E MARCO</t>
  </si>
  <si>
    <t>9.36</t>
  </si>
  <si>
    <t>PORTÃO EM PERFIL E CHAPA METÁLICA COLOCADO COM CADEADO</t>
  </si>
  <si>
    <t>9.37</t>
  </si>
  <si>
    <t xml:space="preserve">PORTÃO DE FERRO, EM CHAPA (TIPO LAMBRI), COLOCADO COM CADEADO </t>
  </si>
  <si>
    <t>9.38</t>
  </si>
  <si>
    <t>FORNECIMENTO E ASSENTAMENTO DE PORTA DE ALUMÍNIO, LINHA SUPREMA ACABAMENTO
ANODIZADO, TIPO CORRER, COM DUAS FOLHAS, INCLUSIVE FORNECIMENTO DE VIDRO LISO DE 4MM, FERRAGENS E ACESSÓRIOS</t>
  </si>
  <si>
    <t>9.39</t>
  </si>
  <si>
    <t>PRATELEIRA DE MADEIRA PINTADA DE ESMALTE, EM CONSOLE DE METALON 20 X 30 MM</t>
  </si>
  <si>
    <t>9.40</t>
  </si>
  <si>
    <t>ALÇAPÃO 60 X 60 CM COM COM QUADRO DECANTONEIRA METÁLICA 1"X 1/8", TAMPA EM CANTONEIRA 7/8"X 1/8" E CHAPA METÁLICA ENRIJECIDA POR PERFIL "T</t>
  </si>
  <si>
    <t>9.41</t>
  </si>
  <si>
    <t>ALÇAPÃO 80 X 80 CM COM COM QUADRO DECANTONEIRA METÁLICA 1"X 1/8", TAMPA EM CANTONEIRA 7/8"X 1/8" E CHAPA METÁLICA ENRIJECIDA POR PERFIL "T</t>
  </si>
  <si>
    <t>9.42</t>
  </si>
  <si>
    <t>BARRADO DE CHAPA DE ALUMÍNIO ESCOVADO, RESISTENTE A IMPACTO, E=1MM, H=40CM</t>
  </si>
  <si>
    <t>9.43</t>
  </si>
  <si>
    <t>ACESSÓRIOS DE AÇO INOX</t>
  </si>
  <si>
    <t>9.43.1</t>
  </si>
  <si>
    <t>BARRAS  DE AÇO INOX POLIDO, TIPO “U”, 35CM</t>
  </si>
  <si>
    <t>9.43.2</t>
  </si>
  <si>
    <t>BARRA RETAS DE AÇO INOX POLIDO, 40CM</t>
  </si>
  <si>
    <t>9.43.3</t>
  </si>
  <si>
    <t>BARRAS RETAS DE AÇO INOX POLIDO, 70CM</t>
  </si>
  <si>
    <t>9.43.4</t>
  </si>
  <si>
    <t>BARRAS RETAS DE AÇO INOX POLIDO, 80CM</t>
  </si>
  <si>
    <t>9.43.5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</si>
  <si>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</si>
  <si>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</si>
  <si>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</si>
  <si>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</si>
  <si>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</si>
  <si>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</si>
  <si>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</si>
  <si>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</si>
  <si>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</si>
  <si>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</si>
  <si>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</si>
  <si>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</si>
  <si>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</si>
  <si>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</si>
  <si>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</si>
  <si>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</si>
  <si>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</si>
  <si>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</si>
  <si>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</si>
  <si>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</si>
  <si>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</si>
  <si>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</si>
  <si>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</si>
  <si>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</si>
  <si>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</si>
  <si>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</si>
  <si>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ADEQUAÇÕES DE PREVENÇÃO E COMBATE A INCÊNDIO E PÂNICO</t>
  </si>
  <si>
    <t>12.1</t>
  </si>
  <si>
    <t>EXTINTORES</t>
  </si>
  <si>
    <t>12.2</t>
  </si>
  <si>
    <t>SINALIZAÇÃO DE EMERGÊNCIA</t>
  </si>
  <si>
    <t>SUBTOTAL ITEM 12.0</t>
  </si>
  <si>
    <t>13.0</t>
  </si>
  <si>
    <t>PINTURA</t>
  </si>
  <si>
    <t>13.1</t>
  </si>
  <si>
    <t>LIXAMENTO DE  PINTURA DE PAREDE</t>
  </si>
  <si>
    <t>13.2</t>
  </si>
  <si>
    <t>LIXAMENTO DE  PINTURA DE TETOS</t>
  </si>
  <si>
    <t>13.3</t>
  </si>
  <si>
    <t>SELADOR ACRÍLICO, PARA PAREDES QUE NÃO TEM PINTURA- UMA DEMÃO</t>
  </si>
  <si>
    <t>13.4</t>
  </si>
  <si>
    <t>SELADOR ACRÍLICO, PARA TETO QUE NÃO TEM PINTURA- UMA DEMÃO</t>
  </si>
  <si>
    <t>13.5</t>
  </si>
  <si>
    <t>APLICAÇÃO E LIXAMENTO DE MASSA LÁTEX EM PAREDES, DUAS DEMÃOS</t>
  </si>
  <si>
    <t>13.6</t>
  </si>
  <si>
    <t>APLICAÇÃO MANUAL DE MASSA ACRÍLICA EM PAREDES, INCLUSIVE LIXAMENTO – DUAS DEMÃOS</t>
  </si>
  <si>
    <t>13.7</t>
  </si>
  <si>
    <t>APLICAÇÃO E LIXAMENTO DE MASSA LÁTEX EM TETO, DUAS DEMÃOS</t>
  </si>
  <si>
    <t>13.8</t>
  </si>
  <si>
    <t>ENTRELAMENTO CORRETIVO DE SUPERFÍCIE COM TRINCA POR RETRAÇÃO OU DILATAÇÃO, REVESTIDA COM ARGAMASSA DE CAL HIDRATADA E AREIA SEM PENEIRAR TRAÇO 1:3, LARGURA DA TELA = 15 CM</t>
  </si>
  <si>
    <t>13.9</t>
  </si>
  <si>
    <t>PINTURA COM TINTA ACRÍLICA ACETINADA NAS PAREDES, COR PADRÃO– DUAS DEMÃOS</t>
  </si>
  <si>
    <t>13.10</t>
  </si>
  <si>
    <t>PINTURA COM TINTA ACRÍLICA ACETINADA NAS PAREDES,  COR MANIPULADA EM TONALIDADE, COR A DEFINIR, FABRICANTE SUVINIL, CORAL OU SIMILAR – DUAS DEMÃOS</t>
  </si>
  <si>
    <t>13.11</t>
  </si>
  <si>
    <t>PINTURA LÁTEX (PVA) EM PAREDE, DUAS (2) DEMÃOS, EXCLUSIVE SELADOR ACRÍLICO E MASSA ACRÍLICA/CORRIDA (PVA)</t>
  </si>
  <si>
    <t>13.12</t>
  </si>
  <si>
    <t>PINTURA COM  TINTA ESMALTE BRILHANTE NAS PAREDES – DUAS DEMÃOS</t>
  </si>
  <si>
    <t>13.13</t>
  </si>
  <si>
    <t>PINTURA COM TINTA PVA FOSCO EM TETOS, COR PADRÃO, INCLUSIVE VIGAS -DUAS DEMÃOS</t>
  </si>
  <si>
    <t>13.14</t>
  </si>
  <si>
    <t xml:space="preserve">TEXTURA ACRÍLICA HIDROREPELENTE, APLICAÇÃO COM ROLO </t>
  </si>
  <si>
    <t>13.15</t>
  </si>
  <si>
    <t>TEXTURA ACRÍLICA COM DESEMPENADEIRA DE AÇO, EXCLUSIVE SELADOR ACRÍLICO/FUNDO PREPARADOR - TIPO GRAFIATTO</t>
  </si>
  <si>
    <t>13.16</t>
  </si>
  <si>
    <t>PREPARAÇÃO, COM LIXAMENTO, EM SUPERFÍCIE DE MADEIRA</t>
  </si>
  <si>
    <t>13.17</t>
  </si>
  <si>
    <t>SELADOR PARA ACABAMENTO EM PORTAS, MARCOS, ALIZARES, PAINÉIS E LAMBRIS- UMA DEMÃO</t>
  </si>
  <si>
    <t>13.18</t>
  </si>
  <si>
    <t>VERNIZ ACETINADO, 2 DEMÃOS, EM PORTAS, MARCOS, ALIZARES, PAINÉIS E LAMBRIS, INCLUSIVE IMUNIZANTE CUPINCIDA, 2 DEMÃOS</t>
  </si>
  <si>
    <t>13.19</t>
  </si>
  <si>
    <t>LIXAMENTO MANUAL EM SUPERFÍCIE METÁLICA PARA REMOÇÃO DE TINTA</t>
  </si>
  <si>
    <t>13.20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</si>
  <si>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</si>
  <si>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13.21</t>
  </si>
  <si>
    <t>PINTURA COM TINTA ESMALTE SINTÉTICO NAS ESQUADRIAS DE MADEIRA, DUAS DEMÃOS, INCLUSIVE APLICAÇÃO DE FUNDO NIVELADOR, UMA DEMÃO</t>
  </si>
  <si>
    <t>13.22</t>
  </si>
  <si>
    <t>PINTURA EPÓXI EM PAREDE, DUAS (2) DEMÃOS, EXCLUSIVE SELADOR ACRÍLICO E MASSA ACRÍLICA/CORRIDA (PVA)</t>
  </si>
  <si>
    <t>13.23</t>
  </si>
  <si>
    <t>PINTURA COM TINTA ACRÍLICA PARA PISO CIMENTADO – DUAS DEMÃOS</t>
  </si>
  <si>
    <t>13.24</t>
  </si>
  <si>
    <t>PINTURA COM TINTA EPÓXI BRILHANTE PARA VAGA ACESSÍVEL</t>
  </si>
  <si>
    <t>13.25</t>
  </si>
  <si>
    <t>PINTURA COM TINTA EPÓXI BRILHANTE EM FAIXA DEMARCADORA PARA ESTACIONAMENTO, COM LARGURA DE 10CM</t>
  </si>
  <si>
    <t>13.26</t>
  </si>
  <si>
    <t>PINTURA A ÓLEO/ESMALTE, 2 DEMÃOS EM CORRIMÃO EM TUBO GALVANIZADO, INCLUSIVE APLICAÇÃO DE FUNDO ANTICORROSIVO, UMA DEMÃO</t>
  </si>
  <si>
    <t>SUB-TOTAL DO ITEM 13.0</t>
  </si>
  <si>
    <t>14.0</t>
  </si>
  <si>
    <t>DIVERSOS</t>
  </si>
  <si>
    <t>14.1</t>
  </si>
  <si>
    <t>INSTALAÇÃO DE PLACA DE CHAPA DE AÇO INOX COM ÁREA MÁXIMA DE 1,30 M², ALTURA DE INSTALAÇÃO MÁXIMA DE 4,00 M. (PAREDES EXTERNAS)</t>
  </si>
  <si>
    <t>14.2</t>
  </si>
  <si>
    <t>CONCERTINA CLIPADA DUPLA</t>
  </si>
  <si>
    <t>14.3</t>
  </si>
  <si>
    <t>MONTAGEM E DESMONTAGEM DE ANDAIME METÁLICO TUBULAR TIPO TORRE, EXCLUSIVE FORNECIMENTO DO ANDAIME</t>
  </si>
  <si>
    <t>14.4</t>
  </si>
  <si>
    <t>FORNECIMENTO DE ANDAIME METÁLICO TUBULAR TIPO TORRE (LOCAÇÃO), INCLUSIVE RODÍZIOS, EXCLUSIVE MONTAGEM E DESMONTAGEM</t>
  </si>
  <si>
    <t>M²/MÊS</t>
  </si>
  <si>
    <t>14.5</t>
  </si>
  <si>
    <t>PROTEÇÃO DE PISO, INCLUSIVE REMOÇÃO</t>
  </si>
  <si>
    <t>14.6</t>
  </si>
  <si>
    <t>LIMPEZA GERAL</t>
  </si>
  <si>
    <t>SUB-TOTAL DO ITEM 14.0</t>
  </si>
  <si>
    <t xml:space="preserve">TOTAL </t>
  </si>
  <si>
    <t>COM DESCONTO (8,32%)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</si>
</sst>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R$ &quot;* #,##0.00\ ;&quot;-R$ &quot;* #,##0.00\ ;&quot; R$ &quot;* \-#\ ;@\ "/>
    <numFmt numFmtId="165" formatCode="_-* #,##0.00_-;\-* #,##0.00_-;_-* \-??_-;_-@_-"/>
    <numFmt numFmtId="166" formatCode="* #,##0.00\ ;\-* #,##0.00\ ;* \-#\ ;@\ "/>
    <numFmt numFmtId="167" formatCode="d/m/yyyy"/>
    <numFmt numFmtId="168" formatCode="&quot; R$&quot;* #,##0.00\ ;&quot;-R$&quot;* #,##0.00\ ;&quot; R$&quot;* \-#\ ;@\ "/>
  </numFmts>
  <fonts count="13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charset val="1"/>
    </font>
    <font>
      <sz val="10"/>
      <color rgb="FF000000"/>
      <name val="Arial11"/>
      <charset val="1"/>
    </font>
    <font>
      <sz val="12"/>
      <color rgb="FF000000"/>
      <name val="Arial Narrow"/>
      <family val="2"/>
      <charset val="1"/>
    </font>
    <font>
      <b/>
      <sz val="12"/>
      <name val="Arial Narrow"/>
      <family val="2"/>
      <charset val="1"/>
    </font>
    <font>
      <b/>
      <sz val="14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9999FF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166" fontId="11" fillId="0" borderId="0" applyBorder="0" applyProtection="0"/>
    <xf numFmtId="164" fontId="11" fillId="0" borderId="0" applyBorder="0" applyProtection="0"/>
    <xf numFmtId="164" fontId="11" fillId="0" borderId="0" applyBorder="0" applyProtection="0"/>
    <xf numFmtId="0" fontId="1" fillId="0" borderId="0"/>
    <xf numFmtId="0" fontId="11" fillId="0" borderId="0"/>
    <xf numFmtId="0" fontId="2" fillId="0" borderId="0"/>
    <xf numFmtId="0" fontId="3" fillId="0" borderId="0"/>
    <xf numFmtId="0" fontId="3" fillId="0" borderId="0"/>
    <xf numFmtId="0" fontId="11" fillId="0" borderId="0"/>
    <xf numFmtId="0" fontId="4" fillId="0" borderId="0"/>
    <xf numFmtId="0" fontId="5" fillId="0" borderId="0" applyBorder="0" applyProtection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5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0" fontId="3" fillId="0" borderId="0"/>
    <xf numFmtId="9" fontId="11" fillId="0" borderId="0" applyFont="0" applyFill="0" applyBorder="0" applyAlignment="0" applyProtection="0"/>
  </cellStyleXfs>
  <cellXfs count="105">
    <xf numFmtId="0" fontId="0" fillId="0" borderId="0" xfId="0"/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top"/>
    </xf>
    <xf numFmtId="0" fontId="6" fillId="0" borderId="0" xfId="2" applyNumberFormat="1" applyFont="1" applyBorder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2" borderId="0" xfId="2" applyNumberFormat="1" applyFont="1" applyFill="1" applyBorder="1" applyAlignment="1" applyProtection="1">
      <alignment vertical="center"/>
      <protection locked="0"/>
    </xf>
    <xf numFmtId="164" fontId="6" fillId="2" borderId="0" xfId="2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 applyProtection="1"/>
    <xf numFmtId="0" fontId="7" fillId="3" borderId="1" xfId="14" applyFont="1" applyFill="1" applyBorder="1" applyAlignment="1" applyProtection="1">
      <alignment vertical="center" wrapText="1"/>
    </xf>
    <xf numFmtId="0" fontId="9" fillId="3" borderId="3" xfId="0" applyFont="1" applyFill="1" applyBorder="1" applyAlignment="1" applyProtection="1">
      <alignment vertical="center" wrapText="1"/>
    </xf>
    <xf numFmtId="0" fontId="6" fillId="3" borderId="4" xfId="0" applyFont="1" applyFill="1" applyBorder="1" applyAlignment="1" applyProtection="1">
      <alignment vertical="top" wrapText="1"/>
    </xf>
    <xf numFmtId="0" fontId="7" fillId="0" borderId="5" xfId="24" applyFont="1" applyBorder="1" applyAlignment="1" applyProtection="1">
      <alignment horizontal="center" vertical="center"/>
    </xf>
    <xf numFmtId="0" fontId="10" fillId="3" borderId="5" xfId="14" applyFont="1" applyFill="1" applyBorder="1" applyAlignment="1" applyProtection="1">
      <alignment vertical="center" wrapText="1"/>
    </xf>
    <xf numFmtId="0" fontId="7" fillId="0" borderId="5" xfId="2" applyNumberFormat="1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vertical="center"/>
    </xf>
    <xf numFmtId="0" fontId="9" fillId="4" borderId="0" xfId="0" applyFont="1" applyFill="1" applyAlignment="1" applyProtection="1"/>
    <xf numFmtId="0" fontId="9" fillId="4" borderId="0" xfId="0" applyFont="1" applyFill="1" applyAlignment="1" applyProtection="1">
      <alignment wrapText="1"/>
    </xf>
    <xf numFmtId="0" fontId="9" fillId="3" borderId="6" xfId="0" applyFont="1" applyFill="1" applyBorder="1" applyAlignment="1" applyProtection="1">
      <alignment horizontal="left" vertical="center"/>
    </xf>
    <xf numFmtId="0" fontId="6" fillId="3" borderId="3" xfId="0" applyFont="1" applyFill="1" applyBorder="1" applyAlignment="1">
      <alignment horizontal="left" vertical="center" wrapText="1"/>
    </xf>
    <xf numFmtId="0" fontId="7" fillId="0" borderId="7" xfId="24" applyFont="1" applyBorder="1" applyAlignment="1" applyProtection="1">
      <alignment horizontal="center" vertical="center"/>
    </xf>
    <xf numFmtId="0" fontId="10" fillId="3" borderId="7" xfId="14" applyFont="1" applyFill="1" applyBorder="1" applyAlignment="1" applyProtection="1">
      <alignment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167" fontId="6" fillId="0" borderId="6" xfId="0" applyNumberFormat="1" applyFont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9" fillId="0" borderId="6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vertical="center" wrapText="1"/>
    </xf>
    <xf numFmtId="0" fontId="6" fillId="0" borderId="6" xfId="0" applyFont="1" applyBorder="1" applyAlignment="1" applyProtection="1">
      <alignment horizontal="center" vertical="center"/>
    </xf>
    <xf numFmtId="4" fontId="6" fillId="0" borderId="6" xfId="0" applyNumberFormat="1" applyFont="1" applyBorder="1" applyAlignment="1" applyProtection="1">
      <alignment horizontal="center" vertical="center" wrapText="1"/>
      <protection locked="0"/>
    </xf>
    <xf numFmtId="164" fontId="10" fillId="0" borderId="6" xfId="2" applyFont="1" applyBorder="1" applyAlignment="1" applyProtection="1">
      <alignment horizontal="right" vertical="center"/>
    </xf>
    <xf numFmtId="164" fontId="10" fillId="0" borderId="6" xfId="1" applyNumberFormat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justify" vertical="center" wrapText="1"/>
    </xf>
    <xf numFmtId="0" fontId="6" fillId="0" borderId="6" xfId="0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164" fontId="10" fillId="0" borderId="6" xfId="2" applyFont="1" applyBorder="1" applyAlignment="1" applyProtection="1">
      <alignment horizontal="right" vertical="center" wrapText="1"/>
    </xf>
    <xf numFmtId="0" fontId="7" fillId="6" borderId="6" xfId="0" applyFont="1" applyFill="1" applyBorder="1" applyAlignment="1" applyProtection="1">
      <alignment horizontal="left" vertical="center" wrapText="1"/>
    </xf>
    <xf numFmtId="0" fontId="9" fillId="6" borderId="6" xfId="6" applyFont="1" applyFill="1" applyBorder="1" applyAlignment="1" applyProtection="1">
      <alignment horizontal="right" vertical="center" wrapText="1"/>
    </xf>
    <xf numFmtId="164" fontId="10" fillId="6" borderId="6" xfId="2" applyFont="1" applyFill="1" applyBorder="1" applyAlignment="1" applyProtection="1">
      <alignment horizontal="right" vertical="center"/>
    </xf>
    <xf numFmtId="164" fontId="7" fillId="6" borderId="6" xfId="2" applyFont="1" applyFill="1" applyBorder="1" applyAlignment="1" applyProtection="1">
      <alignment horizontal="right" vertical="center"/>
    </xf>
    <xf numFmtId="0" fontId="10" fillId="3" borderId="0" xfId="0" applyFont="1" applyFill="1" applyAlignment="1" applyProtection="1"/>
    <xf numFmtId="0" fontId="9" fillId="3" borderId="6" xfId="0" applyFont="1" applyFill="1" applyBorder="1" applyAlignment="1" applyProtection="1">
      <alignment vertical="center" wrapText="1"/>
    </xf>
    <xf numFmtId="0" fontId="9" fillId="0" borderId="6" xfId="0" applyFont="1" applyBorder="1" applyAlignment="1" applyProtection="1">
      <alignment horizontal="center" vertical="center" wrapText="1"/>
    </xf>
    <xf numFmtId="4" fontId="6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6" xfId="2" applyFont="1" applyFill="1" applyBorder="1" applyAlignment="1" applyProtection="1">
      <alignment horizontal="right" vertical="center"/>
    </xf>
    <xf numFmtId="164" fontId="10" fillId="3" borderId="6" xfId="1" applyNumberFormat="1" applyFont="1" applyFill="1" applyBorder="1" applyAlignment="1" applyProtection="1">
      <alignment horizontal="right" vertical="center"/>
    </xf>
    <xf numFmtId="0" fontId="10" fillId="0" borderId="6" xfId="0" applyFont="1" applyBorder="1" applyAlignment="1" applyProtection="1">
      <alignment horizontal="center" vertical="center" wrapText="1"/>
    </xf>
    <xf numFmtId="164" fontId="7" fillId="0" borderId="0" xfId="0" applyNumberFormat="1" applyFont="1" applyAlignment="1" applyProtection="1"/>
    <xf numFmtId="4" fontId="10" fillId="0" borderId="8" xfId="1" applyNumberFormat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2" fontId="9" fillId="6" borderId="6" xfId="6" applyNumberFormat="1" applyFont="1" applyFill="1" applyBorder="1" applyAlignment="1" applyProtection="1">
      <alignment horizontal="center" vertical="center" wrapText="1"/>
    </xf>
    <xf numFmtId="4" fontId="9" fillId="6" borderId="6" xfId="6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 applyProtection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 applyProtection="1">
      <alignment horizontal="left" vertical="center" wrapText="1"/>
    </xf>
    <xf numFmtId="168" fontId="10" fillId="3" borderId="0" xfId="1" applyNumberFormat="1" applyFont="1" applyFill="1" applyBorder="1" applyAlignment="1" applyProtection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168" fontId="10" fillId="0" borderId="0" xfId="1" applyNumberFormat="1" applyFont="1" applyBorder="1" applyAlignment="1" applyProtection="1">
      <alignment horizontal="right" vertical="center"/>
    </xf>
    <xf numFmtId="0" fontId="7" fillId="6" borderId="6" xfId="0" applyFont="1" applyFill="1" applyBorder="1" applyAlignment="1">
      <alignment horizontal="left" vertical="center" wrapText="1"/>
    </xf>
    <xf numFmtId="0" fontId="9" fillId="6" borderId="6" xfId="6" applyFont="1" applyFill="1" applyBorder="1" applyAlignment="1" applyProtection="1">
      <alignment horizontal="right" vertical="center" wrapText="1"/>
      <protection locked="0"/>
    </xf>
    <xf numFmtId="2" fontId="9" fillId="6" borderId="6" xfId="6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/>
    <xf numFmtId="0" fontId="7" fillId="3" borderId="6" xfId="0" applyFont="1" applyFill="1" applyBorder="1" applyAlignment="1">
      <alignment vertical="center" wrapText="1"/>
    </xf>
    <xf numFmtId="4" fontId="10" fillId="0" borderId="0" xfId="1" applyNumberFormat="1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</xf>
    <xf numFmtId="4" fontId="10" fillId="7" borderId="8" xfId="1" applyNumberFormat="1" applyFont="1" applyFill="1" applyBorder="1" applyAlignment="1" applyProtection="1">
      <alignment horizontal="center" vertical="center"/>
    </xf>
    <xf numFmtId="0" fontId="10" fillId="7" borderId="0" xfId="0" applyFont="1" applyFill="1" applyAlignment="1">
      <alignment vertical="center"/>
    </xf>
    <xf numFmtId="0" fontId="10" fillId="0" borderId="6" xfId="0" applyFont="1" applyBorder="1" applyAlignment="1">
      <alignment vertical="center" wrapText="1"/>
    </xf>
    <xf numFmtId="2" fontId="6" fillId="0" borderId="6" xfId="0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>
      <alignment vertical="center"/>
    </xf>
    <xf numFmtId="0" fontId="9" fillId="3" borderId="6" xfId="0" applyFont="1" applyFill="1" applyBorder="1" applyAlignment="1" applyProtection="1">
      <alignment horizontal="left" vertical="center" wrapText="1"/>
    </xf>
    <xf numFmtId="0" fontId="10" fillId="0" borderId="6" xfId="6" applyFont="1" applyBorder="1" applyAlignment="1" applyProtection="1">
      <alignment horizontal="left" vertical="center" wrapText="1"/>
      <protection locked="0"/>
    </xf>
    <xf numFmtId="0" fontId="9" fillId="6" borderId="6" xfId="6" applyFont="1" applyFill="1" applyBorder="1" applyAlignment="1" applyProtection="1">
      <alignment horizontal="center" vertical="center" wrapText="1"/>
      <protection locked="0"/>
    </xf>
    <xf numFmtId="0" fontId="9" fillId="6" borderId="6" xfId="6" applyFont="1" applyFill="1" applyBorder="1" applyAlignment="1" applyProtection="1">
      <alignment horizontal="center" vertical="center" wrapText="1"/>
    </xf>
    <xf numFmtId="0" fontId="6" fillId="8" borderId="6" xfId="0" applyFont="1" applyFill="1" applyBorder="1" applyAlignment="1" applyProtection="1">
      <alignment horizontal="left" vertical="center"/>
    </xf>
    <xf numFmtId="0" fontId="7" fillId="8" borderId="6" xfId="6" applyFont="1" applyFill="1" applyBorder="1" applyAlignment="1" applyProtection="1">
      <alignment horizontal="right" vertical="center" wrapText="1"/>
    </xf>
    <xf numFmtId="0" fontId="7" fillId="8" borderId="6" xfId="6" applyFont="1" applyFill="1" applyBorder="1" applyAlignment="1" applyProtection="1">
      <alignment horizontal="center" vertical="center" wrapText="1"/>
    </xf>
    <xf numFmtId="4" fontId="7" fillId="8" borderId="6" xfId="6" applyNumberFormat="1" applyFont="1" applyFill="1" applyBorder="1" applyAlignment="1" applyProtection="1">
      <alignment horizontal="center" vertical="center" wrapText="1"/>
      <protection locked="0"/>
    </xf>
    <xf numFmtId="164" fontId="7" fillId="8" borderId="6" xfId="2" applyFont="1" applyFill="1" applyBorder="1" applyAlignment="1" applyProtection="1">
      <alignment horizontal="right" vertical="center" wrapText="1"/>
    </xf>
    <xf numFmtId="164" fontId="7" fillId="8" borderId="6" xfId="2" applyFont="1" applyFill="1" applyBorder="1" applyAlignment="1" applyProtection="1">
      <alignment horizontal="right" vertical="center"/>
    </xf>
    <xf numFmtId="10" fontId="6" fillId="0" borderId="6" xfId="25" applyNumberFormat="1" applyFont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</xf>
    <xf numFmtId="164" fontId="12" fillId="0" borderId="3" xfId="2" applyFont="1" applyBorder="1" applyAlignment="1" applyProtection="1">
      <alignment vertical="center"/>
    </xf>
    <xf numFmtId="164" fontId="12" fillId="0" borderId="11" xfId="2" applyFont="1" applyBorder="1" applyAlignment="1" applyProtection="1">
      <alignment vertical="center"/>
    </xf>
    <xf numFmtId="10" fontId="6" fillId="0" borderId="0" xfId="0" applyNumberFormat="1" applyFont="1" applyAlignment="1" applyProtection="1"/>
  </cellXfs>
  <cellStyles count="26">
    <cellStyle name="Ênfase1 2" xfId="24" xr:uid="{00000000-0005-0000-0000-00001B000000}"/>
    <cellStyle name="Moeda" xfId="2" builtinId="4"/>
    <cellStyle name="Moeda 2" xfId="3" xr:uid="{00000000-0005-0000-0000-000006000000}"/>
    <cellStyle name="Normal" xfId="0" builtinId="0"/>
    <cellStyle name="Normal 10 2" xfId="4" xr:uid="{00000000-0005-0000-0000-000007000000}"/>
    <cellStyle name="Normal 13" xfId="5" xr:uid="{00000000-0005-0000-0000-000008000000}"/>
    <cellStyle name="Normal 2" xfId="6" xr:uid="{00000000-0005-0000-0000-000009000000}"/>
    <cellStyle name="Normal 2 1" xfId="7" xr:uid="{00000000-0005-0000-0000-00000A000000}"/>
    <cellStyle name="Normal 2 2" xfId="8" xr:uid="{00000000-0005-0000-0000-00000B000000}"/>
    <cellStyle name="Normal 3" xfId="9" xr:uid="{00000000-0005-0000-0000-00000C000000}"/>
    <cellStyle name="Normal 3 2" xfId="10" xr:uid="{00000000-0005-0000-0000-00000D000000}"/>
    <cellStyle name="Normal 4" xfId="11" xr:uid="{00000000-0005-0000-0000-00000E000000}"/>
    <cellStyle name="Normal 4 2 2" xfId="12" xr:uid="{00000000-0005-0000-0000-00000F000000}"/>
    <cellStyle name="Normal 4 2 2 2" xfId="13" xr:uid="{00000000-0005-0000-0000-000010000000}"/>
    <cellStyle name="Porcentagem" xfId="25" builtinId="5"/>
    <cellStyle name="Texto Explicativo 2 17" xfId="14" xr:uid="{00000000-0005-0000-0000-000011000000}"/>
    <cellStyle name="Título 1 1 2" xfId="16" xr:uid="{00000000-0005-0000-0000-000013000000}"/>
    <cellStyle name="Título 3 2 12" xfId="17" xr:uid="{00000000-0005-0000-0000-000014000000}"/>
    <cellStyle name="Total 2 16" xfId="15" xr:uid="{00000000-0005-0000-0000-000012000000}"/>
    <cellStyle name="Vírgula" xfId="1" builtinId="3"/>
    <cellStyle name="Vírgula 2" xfId="18" xr:uid="{00000000-0005-0000-0000-000015000000}"/>
    <cellStyle name="Vírgula 2 2" xfId="19" xr:uid="{00000000-0005-0000-0000-000016000000}"/>
    <cellStyle name="Vírgula 2 2 2" xfId="20" xr:uid="{00000000-0005-0000-0000-000017000000}"/>
    <cellStyle name="Vírgula 2 2 2 2" xfId="21" xr:uid="{00000000-0005-0000-0000-000018000000}"/>
    <cellStyle name="Vírgula 2 2 2 3" xfId="22" xr:uid="{00000000-0005-0000-0000-000019000000}"/>
    <cellStyle name="Vírgula 3" xfId="23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148075</xdr:colOff>
      <xdr:row>1</xdr:row>
      <xdr:rowOff>52350</xdr:rowOff>
    </xdr:from>
    <xdr:to>
      <xdr:col>2</xdr:col>
      <xdr:colOff>173475</xdr:colOff>
      <xdr:row>1</xdr:row>
      <xdr:rowOff>684175</xdr:rowOff>
    </xdr:to>
    <xdr:pic>
      <xdr:nvPicPr>
        <xdr:cNvPr id="3" name="Imagem 2" descr="Desenho de personagem&#10;&#10;Descrição gerada automaticamente com confiança média">
          <a:extLst>
            <a:ext uri="{FF2B5EF4-FFF2-40B4-BE49-F238E27FC236}">
              <a16:creationId xmlns:a16="http://schemas.microsoft.com/office/drawing/2014/main" id="{2049CDDB-CEBD-CA17-43CF-A0C987F8F07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825" y="258725"/>
          <a:ext cx="771525" cy="631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246"/>
  <sheetViews>
    <sheetView showGridLines="0" tabSelected="1" view="pageBreakPreview" zoomScale="70" zoomScaleNormal="60" zoomScaleSheetLayoutView="70" zoomScalePageLayoutView="80" workbookViewId="0">
      <pane ySplit="6" topLeftCell="A7" activePane="bottomLeft" state="frozen"/>
      <selection pane="bottomLeft" activeCell="N17" sqref="N17"/>
    </sheetView>
  </sheetViews>
  <sheetFormatPr defaultColWidth="8.85546875" defaultRowHeight="15.75"/>
  <cols>
    <col min="1" max="1" width="2.28515625" style="1" customWidth="1"/>
    <col min="2" max="2" width="11.140625" style="2" customWidth="1"/>
    <col min="3" max="3" width="89.5703125" style="3" customWidth="1"/>
    <col min="4" max="4" width="9" style="2" customWidth="1"/>
    <col min="5" max="5" width="11.85546875" style="2" customWidth="1"/>
    <col min="6" max="6" width="16.140625" style="4" customWidth="1"/>
    <col min="7" max="7" width="20.28515625" style="2" customWidth="1"/>
    <col min="8" max="8" width="20.42578125" style="4" customWidth="1"/>
    <col min="9" max="9" width="20.28515625" style="2" customWidth="1"/>
    <col min="10" max="10" width="9.140625" style="1" customWidth="1"/>
    <col min="11" max="11" width="13.42578125" style="1" customWidth="1"/>
    <col min="12" max="12" width="14.28515625" style="1" customWidth="1"/>
    <col min="13" max="13" width="22.5703125" style="1" customWidth="1"/>
    <col min="14" max="1013" width="8.85546875" style="1"/>
    <col min="1014" max="1024" width="11.5703125" customWidth="1"/>
  </cols>
  <sheetData>
    <row r="1" spans="1:1024" s="9" customFormat="1">
      <c r="A1" s="1"/>
      <c r="B1" s="5"/>
      <c r="C1" s="6"/>
      <c r="D1" s="7"/>
      <c r="E1" s="6"/>
      <c r="F1" s="7"/>
      <c r="G1" s="6"/>
      <c r="H1" s="7"/>
      <c r="I1" s="6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ALZ1"/>
      <c r="AMA1"/>
      <c r="AMB1"/>
      <c r="AMC1"/>
      <c r="AMD1"/>
      <c r="AME1"/>
      <c r="AMF1"/>
      <c r="AMG1"/>
      <c r="AMH1"/>
      <c r="AMI1"/>
      <c r="AMJ1"/>
    </row>
    <row r="2" spans="1:1024" s="10" customFormat="1" ht="61.5" customHeight="1">
      <c r="B2" s="11"/>
      <c r="C2" s="100" t="s">
        <v>0</v>
      </c>
      <c r="D2" s="100"/>
      <c r="E2" s="100"/>
      <c r="F2" s="100"/>
      <c r="G2" s="100"/>
      <c r="H2" s="100"/>
      <c r="I2" s="101"/>
      <c r="ALZ2"/>
      <c r="AMA2"/>
      <c r="AMB2"/>
      <c r="AMC2"/>
      <c r="AMD2"/>
      <c r="AME2"/>
      <c r="AMF2"/>
      <c r="AMG2"/>
      <c r="AMH2"/>
      <c r="AMI2"/>
      <c r="AMJ2"/>
    </row>
    <row r="3" spans="1:1024" s="10" customFormat="1" ht="46.5" customHeight="1">
      <c r="B3" s="97" t="s">
        <v>1</v>
      </c>
      <c r="C3" s="98"/>
      <c r="D3" s="98"/>
      <c r="E3" s="98"/>
      <c r="F3" s="98"/>
      <c r="G3" s="98"/>
      <c r="H3" s="98"/>
      <c r="I3" s="99"/>
      <c r="ALZ3"/>
      <c r="AMA3"/>
      <c r="AMB3"/>
      <c r="AMC3"/>
      <c r="AMD3"/>
      <c r="AME3"/>
      <c r="AMF3"/>
      <c r="AMG3"/>
      <c r="AMH3"/>
      <c r="AMI3"/>
      <c r="AMJ3"/>
    </row>
    <row r="4" spans="1:1024" s="10" customFormat="1" ht="22.5" customHeight="1">
      <c r="B4" s="12" t="s">
        <v>2</v>
      </c>
      <c r="C4" s="13"/>
      <c r="D4" s="14"/>
      <c r="E4" s="15"/>
      <c r="F4" s="16"/>
      <c r="G4" s="17"/>
      <c r="H4" s="102">
        <v>2190000</v>
      </c>
      <c r="I4" s="103"/>
      <c r="K4" s="18"/>
      <c r="L4" s="18"/>
      <c r="M4" s="19"/>
      <c r="ALZ4"/>
      <c r="AMA4"/>
      <c r="AMB4"/>
      <c r="AMC4"/>
      <c r="AMD4"/>
      <c r="AME4"/>
      <c r="AMF4"/>
      <c r="AMG4"/>
      <c r="AMH4"/>
      <c r="AMI4"/>
      <c r="AMJ4"/>
    </row>
    <row r="5" spans="1:1024" s="10" customFormat="1" ht="31.5">
      <c r="B5" s="20" t="s">
        <v>3</v>
      </c>
      <c r="C5" s="21" t="s">
        <v>4</v>
      </c>
      <c r="D5" s="22"/>
      <c r="E5" s="23"/>
      <c r="F5" s="24" t="s">
        <v>5</v>
      </c>
      <c r="G5" s="25">
        <v>44572</v>
      </c>
      <c r="H5" s="24" t="s">
        <v>487</v>
      </c>
      <c r="I5" s="96">
        <f>H4/G246</f>
        <v>0.91679398800160306</v>
      </c>
      <c r="J5" s="104"/>
      <c r="ALZ5"/>
      <c r="AMA5"/>
      <c r="AMB5"/>
      <c r="AMC5"/>
      <c r="AMD5"/>
      <c r="AME5"/>
      <c r="AMF5"/>
      <c r="AMG5"/>
      <c r="AMH5"/>
      <c r="AMI5"/>
      <c r="AMJ5"/>
    </row>
    <row r="6" spans="1:1024" s="10" customFormat="1" ht="37.700000000000003" customHeight="1">
      <c r="B6" s="26" t="s">
        <v>6</v>
      </c>
      <c r="C6" s="26" t="s">
        <v>7</v>
      </c>
      <c r="D6" s="26" t="s">
        <v>8</v>
      </c>
      <c r="E6" s="26" t="s">
        <v>9</v>
      </c>
      <c r="F6" s="26" t="s">
        <v>10</v>
      </c>
      <c r="G6" s="26" t="s">
        <v>11</v>
      </c>
      <c r="H6" s="26" t="s">
        <v>10</v>
      </c>
      <c r="I6" s="26" t="s">
        <v>11</v>
      </c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>
      <c r="B7" s="28" t="s">
        <v>12</v>
      </c>
      <c r="C7" s="29" t="s">
        <v>13</v>
      </c>
      <c r="D7" s="30"/>
      <c r="E7" s="31"/>
      <c r="F7" s="32"/>
      <c r="G7" s="33"/>
      <c r="H7" s="32"/>
      <c r="I7" s="33"/>
      <c r="ALZ7"/>
      <c r="AMA7"/>
      <c r="AMB7"/>
      <c r="AMC7"/>
      <c r="AMD7"/>
      <c r="AME7"/>
      <c r="AMF7"/>
      <c r="AMG7"/>
      <c r="AMH7"/>
      <c r="AMI7"/>
      <c r="AMJ7"/>
    </row>
    <row r="8" spans="1:1024" s="27" customFormat="1">
      <c r="B8" s="34" t="s">
        <v>14</v>
      </c>
      <c r="C8" s="35" t="s">
        <v>15</v>
      </c>
      <c r="D8" s="36" t="s">
        <v>16</v>
      </c>
      <c r="E8" s="37">
        <v>4</v>
      </c>
      <c r="F8" s="38">
        <v>1163</v>
      </c>
      <c r="G8" s="38">
        <f>E8*F8</f>
        <v>4652</v>
      </c>
      <c r="H8" s="38">
        <f>F8*$I$5</f>
        <v>1066.2314080458643</v>
      </c>
      <c r="I8" s="38">
        <f>H8*E8</f>
        <v>4264.9256321834573</v>
      </c>
      <c r="ALZ8"/>
      <c r="AMA8"/>
      <c r="AMB8"/>
      <c r="AMC8"/>
      <c r="AMD8"/>
      <c r="AME8"/>
      <c r="AMF8"/>
      <c r="AMG8"/>
      <c r="AMH8"/>
      <c r="AMI8"/>
      <c r="AMJ8"/>
    </row>
    <row r="9" spans="1:1024" s="27" customFormat="1">
      <c r="B9" s="34" t="s">
        <v>17</v>
      </c>
      <c r="C9" s="35" t="s">
        <v>18</v>
      </c>
      <c r="D9" s="36" t="s">
        <v>19</v>
      </c>
      <c r="E9" s="37">
        <v>25</v>
      </c>
      <c r="F9" s="38">
        <v>208.7</v>
      </c>
      <c r="G9" s="38">
        <f>E9*F9</f>
        <v>5217.5</v>
      </c>
      <c r="H9" s="38">
        <f t="shared" ref="H9:H11" si="0">F9*$I$5</f>
        <v>191.33490529593456</v>
      </c>
      <c r="I9" s="38">
        <f t="shared" ref="I9:I11" si="1">H9*E9</f>
        <v>4783.3726323983637</v>
      </c>
      <c r="ALZ9"/>
      <c r="AMA9"/>
      <c r="AMB9"/>
      <c r="AMC9"/>
      <c r="AMD9"/>
      <c r="AME9"/>
      <c r="AMF9"/>
      <c r="AMG9"/>
      <c r="AMH9"/>
      <c r="AMI9"/>
      <c r="AMJ9"/>
    </row>
    <row r="10" spans="1:1024" s="27" customFormat="1" ht="31.5">
      <c r="B10" s="34" t="s">
        <v>20</v>
      </c>
      <c r="C10" s="35" t="s">
        <v>21</v>
      </c>
      <c r="D10" s="36" t="s">
        <v>22</v>
      </c>
      <c r="E10" s="37">
        <v>64000</v>
      </c>
      <c r="F10" s="38">
        <v>1.1499999999999999</v>
      </c>
      <c r="G10" s="38">
        <f>E10*F10</f>
        <v>73600</v>
      </c>
      <c r="H10" s="38">
        <f t="shared" si="0"/>
        <v>1.0543130862018435</v>
      </c>
      <c r="I10" s="38">
        <f t="shared" si="1"/>
        <v>67476.03751691799</v>
      </c>
      <c r="ALZ10"/>
      <c r="AMA10"/>
      <c r="AMB10"/>
      <c r="AMC10"/>
      <c r="AMD10"/>
      <c r="AME10"/>
      <c r="AMF10"/>
      <c r="AMG10"/>
      <c r="AMH10"/>
      <c r="AMI10"/>
      <c r="AMJ10"/>
    </row>
    <row r="11" spans="1:1024" s="27" customFormat="1">
      <c r="B11" s="34" t="s">
        <v>23</v>
      </c>
      <c r="C11" s="35" t="s">
        <v>24</v>
      </c>
      <c r="D11" s="36" t="s">
        <v>25</v>
      </c>
      <c r="E11" s="37">
        <v>800</v>
      </c>
      <c r="F11" s="38">
        <v>196.01</v>
      </c>
      <c r="G11" s="38">
        <f>E11*F11</f>
        <v>156808</v>
      </c>
      <c r="H11" s="38">
        <f t="shared" si="0"/>
        <v>179.7007895881942</v>
      </c>
      <c r="I11" s="38">
        <f t="shared" si="1"/>
        <v>143760.63167055536</v>
      </c>
      <c r="ALZ11"/>
      <c r="AMA11"/>
      <c r="AMB11"/>
      <c r="AMC11"/>
      <c r="AMD11"/>
      <c r="AME11"/>
      <c r="AMF11"/>
      <c r="AMG11"/>
      <c r="AMH11"/>
      <c r="AMI11"/>
      <c r="AMJ11"/>
    </row>
    <row r="12" spans="1:1024" s="27" customFormat="1">
      <c r="B12" s="39"/>
      <c r="C12" s="40" t="s">
        <v>26</v>
      </c>
      <c r="D12" s="41"/>
      <c r="E12" s="41"/>
      <c r="F12" s="41"/>
      <c r="G12" s="42">
        <f>SUBTOTAL(9,G8:G11)</f>
        <v>240277.5</v>
      </c>
      <c r="H12" s="41"/>
      <c r="I12" s="42">
        <f>SUBTOTAL(9,I8:I11)</f>
        <v>220284.96745205519</v>
      </c>
      <c r="ALZ12"/>
      <c r="AMA12"/>
      <c r="AMB12"/>
      <c r="AMC12"/>
      <c r="AMD12"/>
      <c r="AME12"/>
      <c r="AMF12"/>
      <c r="AMG12"/>
      <c r="AMH12"/>
      <c r="AMI12"/>
      <c r="AMJ12"/>
    </row>
    <row r="13" spans="1:1024" s="43" customFormat="1">
      <c r="B13" s="28" t="s">
        <v>27</v>
      </c>
      <c r="C13" s="44" t="s">
        <v>28</v>
      </c>
      <c r="D13" s="45"/>
      <c r="E13" s="46"/>
      <c r="F13" s="47"/>
      <c r="G13" s="48"/>
      <c r="H13" s="47"/>
      <c r="I13" s="48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27" customFormat="1" ht="31.5">
      <c r="B14" s="34" t="s">
        <v>29</v>
      </c>
      <c r="C14" s="34" t="s">
        <v>30</v>
      </c>
      <c r="D14" s="36" t="s">
        <v>19</v>
      </c>
      <c r="E14" s="37">
        <v>150</v>
      </c>
      <c r="F14" s="38">
        <v>21.4</v>
      </c>
      <c r="G14" s="38">
        <f t="shared" ref="G14:G42" si="2">ROUND(E14*F14,2)</f>
        <v>3210</v>
      </c>
      <c r="H14" s="38">
        <f t="shared" ref="H14:H42" si="3">F14*$I$5</f>
        <v>19.619391343234305</v>
      </c>
      <c r="I14" s="38">
        <f t="shared" ref="I14:I42" si="4">H14*E14</f>
        <v>2942.9087014851457</v>
      </c>
      <c r="ALZ14"/>
      <c r="AMA14"/>
      <c r="AMB14"/>
      <c r="AMC14"/>
      <c r="AMD14"/>
      <c r="AME14"/>
      <c r="AMF14"/>
      <c r="AMG14"/>
      <c r="AMH14"/>
      <c r="AMI14"/>
      <c r="AMJ14"/>
    </row>
    <row r="15" spans="1:1024" s="27" customFormat="1" ht="31.5">
      <c r="B15" s="34" t="s">
        <v>31</v>
      </c>
      <c r="C15" s="34" t="s">
        <v>32</v>
      </c>
      <c r="D15" s="36" t="s">
        <v>19</v>
      </c>
      <c r="E15" s="37">
        <v>10</v>
      </c>
      <c r="F15" s="38">
        <v>35.200000000000003</v>
      </c>
      <c r="G15" s="38">
        <f t="shared" si="2"/>
        <v>352</v>
      </c>
      <c r="H15" s="38">
        <f t="shared" si="3"/>
        <v>32.271148377656431</v>
      </c>
      <c r="I15" s="38">
        <f t="shared" si="4"/>
        <v>322.71148377656431</v>
      </c>
      <c r="ALZ15"/>
      <c r="AMA15"/>
      <c r="AMB15"/>
      <c r="AMC15"/>
      <c r="AMD15"/>
      <c r="AME15"/>
      <c r="AMF15"/>
      <c r="AMG15"/>
      <c r="AMH15"/>
      <c r="AMI15"/>
      <c r="AMJ15"/>
    </row>
    <row r="16" spans="1:1024" s="27" customFormat="1">
      <c r="B16" s="34" t="s">
        <v>33</v>
      </c>
      <c r="C16" s="34" t="s">
        <v>34</v>
      </c>
      <c r="D16" s="36" t="s">
        <v>19</v>
      </c>
      <c r="E16" s="37">
        <v>20</v>
      </c>
      <c r="F16" s="38">
        <v>29.33</v>
      </c>
      <c r="G16" s="38">
        <f t="shared" si="2"/>
        <v>586.6</v>
      </c>
      <c r="H16" s="38">
        <f t="shared" si="3"/>
        <v>26.889567668087015</v>
      </c>
      <c r="I16" s="38">
        <f t="shared" si="4"/>
        <v>537.79135336174033</v>
      </c>
      <c r="ALZ16"/>
      <c r="AMA16"/>
      <c r="AMB16"/>
      <c r="AMC16"/>
      <c r="AMD16"/>
      <c r="AME16"/>
      <c r="AMF16"/>
      <c r="AMG16"/>
      <c r="AMH16"/>
      <c r="AMI16"/>
      <c r="AMJ16"/>
    </row>
    <row r="17" spans="1:1024" s="27" customFormat="1" ht="31.5">
      <c r="B17" s="34" t="s">
        <v>35</v>
      </c>
      <c r="C17" s="34" t="s">
        <v>36</v>
      </c>
      <c r="D17" s="49" t="s">
        <v>37</v>
      </c>
      <c r="E17" s="37">
        <v>20</v>
      </c>
      <c r="F17" s="38">
        <v>142.75</v>
      </c>
      <c r="G17" s="38">
        <f>ROUND(E17*F17,2)</f>
        <v>2855</v>
      </c>
      <c r="H17" s="38">
        <f t="shared" si="3"/>
        <v>130.87234178722883</v>
      </c>
      <c r="I17" s="38">
        <f t="shared" si="4"/>
        <v>2617.4468357445767</v>
      </c>
      <c r="K17" s="50"/>
      <c r="ALZ17"/>
      <c r="AMA17"/>
      <c r="AMB17"/>
      <c r="AMC17"/>
      <c r="AMD17"/>
      <c r="AME17"/>
      <c r="AMF17"/>
      <c r="AMG17"/>
      <c r="AMH17"/>
      <c r="AMI17"/>
      <c r="AMJ17"/>
    </row>
    <row r="18" spans="1:1024" s="27" customFormat="1">
      <c r="B18" s="34" t="s">
        <v>38</v>
      </c>
      <c r="C18" s="34" t="s">
        <v>39</v>
      </c>
      <c r="D18" s="36" t="s">
        <v>19</v>
      </c>
      <c r="E18" s="37">
        <v>80</v>
      </c>
      <c r="F18" s="38">
        <v>16.64</v>
      </c>
      <c r="G18" s="38">
        <f t="shared" si="2"/>
        <v>1331.2</v>
      </c>
      <c r="H18" s="38">
        <f t="shared" si="3"/>
        <v>15.255451960346676</v>
      </c>
      <c r="I18" s="38">
        <f t="shared" si="4"/>
        <v>1220.4361568277341</v>
      </c>
      <c r="ALZ18"/>
      <c r="AMA18"/>
      <c r="AMB18"/>
      <c r="AMC18"/>
      <c r="AMD18"/>
      <c r="AME18"/>
      <c r="AMF18"/>
      <c r="AMG18"/>
      <c r="AMH18"/>
      <c r="AMI18"/>
      <c r="AMJ18"/>
    </row>
    <row r="19" spans="1:1024" s="27" customFormat="1">
      <c r="B19" s="34" t="s">
        <v>40</v>
      </c>
      <c r="C19" s="34" t="s">
        <v>41</v>
      </c>
      <c r="D19" s="36" t="s">
        <v>19</v>
      </c>
      <c r="E19" s="37">
        <v>80</v>
      </c>
      <c r="F19" s="38">
        <v>19.02</v>
      </c>
      <c r="G19" s="38">
        <f t="shared" si="2"/>
        <v>1521.6</v>
      </c>
      <c r="H19" s="38">
        <f t="shared" si="3"/>
        <v>17.437421651790491</v>
      </c>
      <c r="I19" s="38">
        <f t="shared" si="4"/>
        <v>1394.9937321432392</v>
      </c>
      <c r="K19" s="50"/>
      <c r="L19" s="50"/>
      <c r="M19" s="50"/>
      <c r="ALZ19"/>
      <c r="AMA19"/>
      <c r="AMB19"/>
      <c r="AMC19"/>
      <c r="AMD19"/>
      <c r="AME19"/>
      <c r="AMF19"/>
      <c r="AMG19"/>
      <c r="AMH19"/>
      <c r="AMI19"/>
      <c r="AMJ19"/>
    </row>
    <row r="20" spans="1:1024" s="53" customFormat="1">
      <c r="A20" s="51"/>
      <c r="B20" s="34" t="s">
        <v>42</v>
      </c>
      <c r="C20" s="34" t="s">
        <v>43</v>
      </c>
      <c r="D20" s="52" t="s">
        <v>44</v>
      </c>
      <c r="E20" s="37">
        <v>40</v>
      </c>
      <c r="F20" s="38">
        <v>8.98</v>
      </c>
      <c r="G20" s="38">
        <f t="shared" si="2"/>
        <v>359.2</v>
      </c>
      <c r="H20" s="38">
        <f t="shared" si="3"/>
        <v>8.2328100122543955</v>
      </c>
      <c r="I20" s="38">
        <f t="shared" si="4"/>
        <v>329.31240049017583</v>
      </c>
      <c r="J20" s="54"/>
      <c r="ALZ20"/>
      <c r="AMA20"/>
      <c r="AMB20"/>
      <c r="AMC20"/>
      <c r="AMD20"/>
      <c r="AME20"/>
      <c r="AMF20"/>
      <c r="AMG20"/>
      <c r="AMH20"/>
      <c r="AMI20"/>
      <c r="AMJ20"/>
    </row>
    <row r="21" spans="1:1024" s="53" customFormat="1">
      <c r="A21" s="51"/>
      <c r="B21" s="34" t="s">
        <v>45</v>
      </c>
      <c r="C21" s="34" t="s">
        <v>46</v>
      </c>
      <c r="D21" s="52" t="s">
        <v>44</v>
      </c>
      <c r="E21" s="37">
        <v>40</v>
      </c>
      <c r="F21" s="38">
        <v>2.84</v>
      </c>
      <c r="G21" s="38">
        <f t="shared" si="2"/>
        <v>113.6</v>
      </c>
      <c r="H21" s="38">
        <f t="shared" si="3"/>
        <v>2.6036949259245525</v>
      </c>
      <c r="I21" s="38">
        <f t="shared" si="4"/>
        <v>104.1477970369821</v>
      </c>
      <c r="ALZ21"/>
      <c r="AMA21"/>
      <c r="AMB21"/>
      <c r="AMC21"/>
      <c r="AMD21"/>
      <c r="AME21"/>
      <c r="AMF21"/>
      <c r="AMG21"/>
      <c r="AMH21"/>
      <c r="AMI21"/>
      <c r="AMJ21"/>
    </row>
    <row r="22" spans="1:1024" s="53" customFormat="1">
      <c r="A22" s="51"/>
      <c r="B22" s="34" t="s">
        <v>47</v>
      </c>
      <c r="C22" s="34" t="s">
        <v>48</v>
      </c>
      <c r="D22" s="52" t="s">
        <v>19</v>
      </c>
      <c r="E22" s="37">
        <v>200</v>
      </c>
      <c r="F22" s="38">
        <v>20.21</v>
      </c>
      <c r="G22" s="38">
        <f t="shared" si="2"/>
        <v>4042</v>
      </c>
      <c r="H22" s="38">
        <f t="shared" si="3"/>
        <v>18.5284064975124</v>
      </c>
      <c r="I22" s="38">
        <f t="shared" si="4"/>
        <v>3705.6812995024798</v>
      </c>
      <c r="ALZ22"/>
      <c r="AMA22"/>
      <c r="AMB22"/>
      <c r="AMC22"/>
      <c r="AMD22"/>
      <c r="AME22"/>
      <c r="AMF22"/>
      <c r="AMG22"/>
      <c r="AMH22"/>
      <c r="AMI22"/>
      <c r="AMJ22"/>
    </row>
    <row r="23" spans="1:1024" s="53" customFormat="1" ht="31.5">
      <c r="A23" s="51"/>
      <c r="B23" s="34" t="s">
        <v>49</v>
      </c>
      <c r="C23" s="34" t="s">
        <v>50</v>
      </c>
      <c r="D23" s="36" t="s">
        <v>19</v>
      </c>
      <c r="E23" s="37">
        <v>100</v>
      </c>
      <c r="F23" s="38">
        <v>21.4</v>
      </c>
      <c r="G23" s="38">
        <f t="shared" si="2"/>
        <v>2140</v>
      </c>
      <c r="H23" s="38">
        <f t="shared" si="3"/>
        <v>19.619391343234305</v>
      </c>
      <c r="I23" s="38">
        <f t="shared" si="4"/>
        <v>1961.9391343234306</v>
      </c>
      <c r="ALZ23"/>
      <c r="AMA23"/>
      <c r="AMB23"/>
      <c r="AMC23"/>
      <c r="AMD23"/>
      <c r="AME23"/>
      <c r="AMF23"/>
      <c r="AMG23"/>
      <c r="AMH23"/>
      <c r="AMI23"/>
      <c r="AMJ23"/>
    </row>
    <row r="24" spans="1:1024" s="53" customFormat="1" ht="31.5">
      <c r="A24" s="51"/>
      <c r="B24" s="34" t="s">
        <v>51</v>
      </c>
      <c r="C24" s="34" t="s">
        <v>52</v>
      </c>
      <c r="D24" s="36" t="s">
        <v>19</v>
      </c>
      <c r="E24" s="37">
        <v>100</v>
      </c>
      <c r="F24" s="38">
        <v>36.659999999999997</v>
      </c>
      <c r="G24" s="38">
        <f t="shared" si="2"/>
        <v>3666</v>
      </c>
      <c r="H24" s="38">
        <f t="shared" si="3"/>
        <v>33.609667600138764</v>
      </c>
      <c r="I24" s="38">
        <f t="shared" si="4"/>
        <v>3360.9667600138764</v>
      </c>
      <c r="ALZ24"/>
      <c r="AMA24"/>
      <c r="AMB24"/>
      <c r="AMC24"/>
      <c r="AMD24"/>
      <c r="AME24"/>
      <c r="AMF24"/>
      <c r="AMG24"/>
      <c r="AMH24"/>
      <c r="AMI24"/>
      <c r="AMJ24"/>
    </row>
    <row r="25" spans="1:1024" s="53" customFormat="1">
      <c r="A25" s="51"/>
      <c r="B25" s="34" t="s">
        <v>53</v>
      </c>
      <c r="C25" s="34" t="s">
        <v>54</v>
      </c>
      <c r="D25" s="36" t="s">
        <v>19</v>
      </c>
      <c r="E25" s="37">
        <v>100</v>
      </c>
      <c r="F25" s="38">
        <v>14.27</v>
      </c>
      <c r="G25" s="38">
        <f t="shared" si="2"/>
        <v>1427</v>
      </c>
      <c r="H25" s="38">
        <f t="shared" si="3"/>
        <v>13.082650208782875</v>
      </c>
      <c r="I25" s="38">
        <f t="shared" si="4"/>
        <v>1308.2650208782875</v>
      </c>
      <c r="ALZ25"/>
      <c r="AMA25"/>
      <c r="AMB25"/>
      <c r="AMC25"/>
      <c r="AMD25"/>
      <c r="AME25"/>
      <c r="AMF25"/>
      <c r="AMG25"/>
      <c r="AMH25"/>
      <c r="AMI25"/>
      <c r="AMJ25"/>
    </row>
    <row r="26" spans="1:1024" s="53" customFormat="1">
      <c r="A26" s="51"/>
      <c r="B26" s="34" t="s">
        <v>55</v>
      </c>
      <c r="C26" s="34" t="s">
        <v>56</v>
      </c>
      <c r="D26" s="36" t="s">
        <v>19</v>
      </c>
      <c r="E26" s="37">
        <v>100</v>
      </c>
      <c r="F26" s="38">
        <v>23.78</v>
      </c>
      <c r="G26" s="38">
        <f t="shared" si="2"/>
        <v>2378</v>
      </c>
      <c r="H26" s="38">
        <f t="shared" si="3"/>
        <v>21.80136103467812</v>
      </c>
      <c r="I26" s="38">
        <f t="shared" si="4"/>
        <v>2180.1361034678121</v>
      </c>
      <c r="ALZ26"/>
      <c r="AMA26"/>
      <c r="AMB26"/>
      <c r="AMC26"/>
      <c r="AMD26"/>
      <c r="AME26"/>
      <c r="AMF26"/>
      <c r="AMG26"/>
      <c r="AMH26"/>
      <c r="AMI26"/>
      <c r="AMJ26"/>
    </row>
    <row r="27" spans="1:1024" s="53" customFormat="1" ht="31.5">
      <c r="A27" s="51"/>
      <c r="B27" s="34" t="s">
        <v>57</v>
      </c>
      <c r="C27" s="34" t="s">
        <v>58</v>
      </c>
      <c r="D27" s="52" t="s">
        <v>19</v>
      </c>
      <c r="E27" s="37">
        <v>40</v>
      </c>
      <c r="F27" s="38">
        <v>19.02</v>
      </c>
      <c r="G27" s="38">
        <f t="shared" si="2"/>
        <v>760.8</v>
      </c>
      <c r="H27" s="38">
        <f t="shared" si="3"/>
        <v>17.437421651790491</v>
      </c>
      <c r="I27" s="38">
        <f t="shared" si="4"/>
        <v>697.49686607161959</v>
      </c>
      <c r="ALZ27"/>
      <c r="AMA27"/>
      <c r="AMB27"/>
      <c r="AMC27"/>
      <c r="AMD27"/>
      <c r="AME27"/>
      <c r="AMF27"/>
      <c r="AMG27"/>
      <c r="AMH27"/>
      <c r="AMI27"/>
      <c r="AMJ27"/>
    </row>
    <row r="28" spans="1:1024" s="27" customFormat="1" ht="31.5">
      <c r="B28" s="34" t="s">
        <v>59</v>
      </c>
      <c r="C28" s="34" t="s">
        <v>60</v>
      </c>
      <c r="D28" s="36" t="s">
        <v>37</v>
      </c>
      <c r="E28" s="37">
        <v>9</v>
      </c>
      <c r="F28" s="38">
        <v>102.66</v>
      </c>
      <c r="G28" s="38">
        <f t="shared" si="2"/>
        <v>923.94</v>
      </c>
      <c r="H28" s="38">
        <f t="shared" si="3"/>
        <v>94.118070808244568</v>
      </c>
      <c r="I28" s="38">
        <f t="shared" si="4"/>
        <v>847.06263727420105</v>
      </c>
      <c r="ALZ28"/>
      <c r="AMA28"/>
      <c r="AMB28"/>
      <c r="AMC28"/>
      <c r="AMD28"/>
      <c r="AME28"/>
      <c r="AMF28"/>
      <c r="AMG28"/>
      <c r="AMH28"/>
      <c r="AMI28"/>
      <c r="AMJ28"/>
    </row>
    <row r="29" spans="1:1024" s="53" customFormat="1">
      <c r="A29" s="51"/>
      <c r="B29" s="34" t="s">
        <v>61</v>
      </c>
      <c r="C29" s="34" t="s">
        <v>62</v>
      </c>
      <c r="D29" s="52" t="s">
        <v>19</v>
      </c>
      <c r="E29" s="37">
        <v>30</v>
      </c>
      <c r="F29" s="38">
        <v>14.27</v>
      </c>
      <c r="G29" s="38">
        <f t="shared" si="2"/>
        <v>428.1</v>
      </c>
      <c r="H29" s="38">
        <f t="shared" si="3"/>
        <v>13.082650208782875</v>
      </c>
      <c r="I29" s="38">
        <f t="shared" si="4"/>
        <v>392.47950626348626</v>
      </c>
      <c r="ALZ29"/>
      <c r="AMA29"/>
      <c r="AMB29"/>
      <c r="AMC29"/>
      <c r="AMD29"/>
      <c r="AME29"/>
      <c r="AMF29"/>
      <c r="AMG29"/>
      <c r="AMH29"/>
      <c r="AMI29"/>
      <c r="AMJ29"/>
    </row>
    <row r="30" spans="1:1024" s="53" customFormat="1">
      <c r="A30" s="51"/>
      <c r="B30" s="34" t="s">
        <v>63</v>
      </c>
      <c r="C30" s="34" t="s">
        <v>64</v>
      </c>
      <c r="D30" s="52" t="s">
        <v>19</v>
      </c>
      <c r="E30" s="37">
        <v>40</v>
      </c>
      <c r="F30" s="38">
        <v>30.45</v>
      </c>
      <c r="G30" s="38">
        <f t="shared" si="2"/>
        <v>1218</v>
      </c>
      <c r="H30" s="38">
        <f t="shared" si="3"/>
        <v>27.916376934648813</v>
      </c>
      <c r="I30" s="38">
        <f t="shared" si="4"/>
        <v>1116.6550773859526</v>
      </c>
      <c r="J30" s="54"/>
      <c r="ALZ30"/>
      <c r="AMA30"/>
      <c r="AMB30"/>
      <c r="AMC30"/>
      <c r="AMD30"/>
      <c r="AME30"/>
      <c r="AMF30"/>
      <c r="AMG30"/>
      <c r="AMH30"/>
      <c r="AMI30"/>
      <c r="AMJ30"/>
    </row>
    <row r="31" spans="1:1024" s="53" customFormat="1" ht="31.5">
      <c r="A31" s="51"/>
      <c r="B31" s="34" t="s">
        <v>65</v>
      </c>
      <c r="C31" s="34" t="s">
        <v>66</v>
      </c>
      <c r="D31" s="52" t="s">
        <v>19</v>
      </c>
      <c r="E31" s="37">
        <v>20</v>
      </c>
      <c r="F31" s="38">
        <v>54.86</v>
      </c>
      <c r="G31" s="38">
        <f t="shared" si="2"/>
        <v>1097.2</v>
      </c>
      <c r="H31" s="38">
        <f t="shared" si="3"/>
        <v>50.295318181767946</v>
      </c>
      <c r="I31" s="38">
        <f t="shared" si="4"/>
        <v>1005.906363635359</v>
      </c>
      <c r="J31" s="54"/>
      <c r="ALZ31"/>
      <c r="AMA31"/>
      <c r="AMB31"/>
      <c r="AMC31"/>
      <c r="AMD31"/>
      <c r="AME31"/>
      <c r="AMF31"/>
      <c r="AMG31"/>
      <c r="AMH31"/>
      <c r="AMI31"/>
      <c r="AMJ31"/>
    </row>
    <row r="32" spans="1:1024" s="27" customFormat="1">
      <c r="B32" s="34" t="s">
        <v>67</v>
      </c>
      <c r="C32" s="34" t="s">
        <v>68</v>
      </c>
      <c r="D32" s="36" t="s">
        <v>44</v>
      </c>
      <c r="E32" s="37">
        <v>200</v>
      </c>
      <c r="F32" s="38">
        <v>7.4</v>
      </c>
      <c r="G32" s="38">
        <f t="shared" si="2"/>
        <v>1480</v>
      </c>
      <c r="H32" s="38">
        <f t="shared" si="3"/>
        <v>6.7842755112118631</v>
      </c>
      <c r="I32" s="38">
        <f t="shared" si="4"/>
        <v>1356.8551022423726</v>
      </c>
      <c r="ALZ32"/>
      <c r="AMA32"/>
      <c r="AMB32"/>
      <c r="AMC32"/>
      <c r="AMD32"/>
      <c r="AME32"/>
      <c r="AMF32"/>
      <c r="AMG32"/>
      <c r="AMH32"/>
      <c r="AMI32"/>
      <c r="AMJ32"/>
    </row>
    <row r="33" spans="1:1024" s="27" customFormat="1">
      <c r="B33" s="34" t="s">
        <v>69</v>
      </c>
      <c r="C33" s="34" t="s">
        <v>70</v>
      </c>
      <c r="D33" s="36" t="s">
        <v>25</v>
      </c>
      <c r="E33" s="37">
        <v>80</v>
      </c>
      <c r="F33" s="38">
        <v>17.09</v>
      </c>
      <c r="G33" s="38">
        <f t="shared" si="2"/>
        <v>1367.2</v>
      </c>
      <c r="H33" s="38">
        <f t="shared" si="3"/>
        <v>15.668009254947396</v>
      </c>
      <c r="I33" s="38">
        <f t="shared" si="4"/>
        <v>1253.4407403957916</v>
      </c>
      <c r="ALZ33"/>
      <c r="AMA33"/>
      <c r="AMB33"/>
      <c r="AMC33"/>
      <c r="AMD33"/>
      <c r="AME33"/>
      <c r="AMF33"/>
      <c r="AMG33"/>
      <c r="AMH33"/>
      <c r="AMI33"/>
      <c r="AMJ33"/>
    </row>
    <row r="34" spans="1:1024" s="27" customFormat="1">
      <c r="B34" s="34" t="s">
        <v>71</v>
      </c>
      <c r="C34" s="34" t="s">
        <v>72</v>
      </c>
      <c r="D34" s="36" t="s">
        <v>25</v>
      </c>
      <c r="E34" s="37">
        <v>16</v>
      </c>
      <c r="F34" s="38">
        <v>78.58</v>
      </c>
      <c r="G34" s="38">
        <f t="shared" si="2"/>
        <v>1257.28</v>
      </c>
      <c r="H34" s="38">
        <f t="shared" si="3"/>
        <v>72.041671577165971</v>
      </c>
      <c r="I34" s="38">
        <f t="shared" si="4"/>
        <v>1152.6667452346555</v>
      </c>
      <c r="ALZ34"/>
      <c r="AMA34"/>
      <c r="AMB34"/>
      <c r="AMC34"/>
      <c r="AMD34"/>
      <c r="AME34"/>
      <c r="AMF34"/>
      <c r="AMG34"/>
      <c r="AMH34"/>
      <c r="AMI34"/>
      <c r="AMJ34"/>
    </row>
    <row r="35" spans="1:1024" s="27" customFormat="1">
      <c r="B35" s="34" t="s">
        <v>73</v>
      </c>
      <c r="C35" s="34" t="s">
        <v>74</v>
      </c>
      <c r="D35" s="36" t="s">
        <v>25</v>
      </c>
      <c r="E35" s="37">
        <v>20</v>
      </c>
      <c r="F35" s="38">
        <v>18.18</v>
      </c>
      <c r="G35" s="38">
        <f t="shared" si="2"/>
        <v>363.6</v>
      </c>
      <c r="H35" s="38">
        <f t="shared" si="3"/>
        <v>16.667314701869142</v>
      </c>
      <c r="I35" s="38">
        <f t="shared" si="4"/>
        <v>333.34629403738285</v>
      </c>
      <c r="ALZ35"/>
      <c r="AMA35"/>
      <c r="AMB35"/>
      <c r="AMC35"/>
      <c r="AMD35"/>
      <c r="AME35"/>
      <c r="AMF35"/>
      <c r="AMG35"/>
      <c r="AMH35"/>
      <c r="AMI35"/>
      <c r="AMJ35"/>
    </row>
    <row r="36" spans="1:1024" s="27" customFormat="1" ht="31.5">
      <c r="B36" s="34" t="s">
        <v>75</v>
      </c>
      <c r="C36" s="34" t="s">
        <v>76</v>
      </c>
      <c r="D36" s="36" t="s">
        <v>25</v>
      </c>
      <c r="E36" s="37">
        <v>20</v>
      </c>
      <c r="F36" s="38">
        <v>19.09</v>
      </c>
      <c r="G36" s="38">
        <f t="shared" si="2"/>
        <v>381.8</v>
      </c>
      <c r="H36" s="38">
        <f t="shared" si="3"/>
        <v>17.501597230950601</v>
      </c>
      <c r="I36" s="38">
        <f t="shared" si="4"/>
        <v>350.03194461901205</v>
      </c>
      <c r="ALZ36"/>
      <c r="AMA36"/>
      <c r="AMB36"/>
      <c r="AMC36"/>
      <c r="AMD36"/>
      <c r="AME36"/>
      <c r="AMF36"/>
      <c r="AMG36"/>
      <c r="AMH36"/>
      <c r="AMI36"/>
      <c r="AMJ36"/>
    </row>
    <row r="37" spans="1:1024" s="27" customFormat="1">
      <c r="B37" s="34" t="s">
        <v>77</v>
      </c>
      <c r="C37" s="34" t="s">
        <v>78</v>
      </c>
      <c r="D37" s="36" t="s">
        <v>44</v>
      </c>
      <c r="E37" s="37">
        <v>20</v>
      </c>
      <c r="F37" s="38">
        <v>5.26</v>
      </c>
      <c r="G37" s="38">
        <f t="shared" si="2"/>
        <v>105.2</v>
      </c>
      <c r="H37" s="38">
        <f t="shared" si="3"/>
        <v>4.8223363768884315</v>
      </c>
      <c r="I37" s="38">
        <f t="shared" si="4"/>
        <v>96.446727537768624</v>
      </c>
      <c r="ALZ37"/>
      <c r="AMA37"/>
      <c r="AMB37"/>
      <c r="AMC37"/>
      <c r="AMD37"/>
      <c r="AME37"/>
      <c r="AMF37"/>
      <c r="AMG37"/>
      <c r="AMH37"/>
      <c r="AMI37"/>
      <c r="AMJ37"/>
    </row>
    <row r="38" spans="1:1024" s="27" customFormat="1">
      <c r="B38" s="34" t="s">
        <v>79</v>
      </c>
      <c r="C38" s="34" t="s">
        <v>80</v>
      </c>
      <c r="D38" s="36" t="s">
        <v>19</v>
      </c>
      <c r="E38" s="37">
        <v>40</v>
      </c>
      <c r="F38" s="38">
        <v>20.21</v>
      </c>
      <c r="G38" s="38">
        <f t="shared" si="2"/>
        <v>808.4</v>
      </c>
      <c r="H38" s="38">
        <f t="shared" si="3"/>
        <v>18.5284064975124</v>
      </c>
      <c r="I38" s="38">
        <f t="shared" si="4"/>
        <v>741.13625990049604</v>
      </c>
      <c r="ALZ38"/>
      <c r="AMA38"/>
      <c r="AMB38"/>
      <c r="AMC38"/>
      <c r="AMD38"/>
      <c r="AME38"/>
      <c r="AMF38"/>
      <c r="AMG38"/>
      <c r="AMH38"/>
      <c r="AMI38"/>
      <c r="AMJ38"/>
    </row>
    <row r="39" spans="1:1024" s="27" customFormat="1">
      <c r="B39" s="34" t="s">
        <v>81</v>
      </c>
      <c r="C39" s="34" t="s">
        <v>82</v>
      </c>
      <c r="D39" s="36" t="s">
        <v>19</v>
      </c>
      <c r="E39" s="37">
        <v>20</v>
      </c>
      <c r="F39" s="38">
        <v>22.02</v>
      </c>
      <c r="G39" s="38">
        <f t="shared" si="2"/>
        <v>440.4</v>
      </c>
      <c r="H39" s="38">
        <f t="shared" si="3"/>
        <v>20.1878036157953</v>
      </c>
      <c r="I39" s="38">
        <f t="shared" si="4"/>
        <v>403.75607231590601</v>
      </c>
      <c r="ALZ39"/>
      <c r="AMA39"/>
      <c r="AMB39"/>
      <c r="AMC39"/>
      <c r="AMD39"/>
      <c r="AME39"/>
      <c r="AMF39"/>
      <c r="AMG39"/>
      <c r="AMH39"/>
      <c r="AMI39"/>
      <c r="AMJ39"/>
    </row>
    <row r="40" spans="1:1024" s="27" customFormat="1">
      <c r="B40" s="34" t="s">
        <v>83</v>
      </c>
      <c r="C40" s="34" t="s">
        <v>84</v>
      </c>
      <c r="D40" s="36" t="s">
        <v>37</v>
      </c>
      <c r="E40" s="37">
        <v>40</v>
      </c>
      <c r="F40" s="38">
        <v>41.79</v>
      </c>
      <c r="G40" s="38">
        <f t="shared" si="2"/>
        <v>1671.6</v>
      </c>
      <c r="H40" s="38">
        <f t="shared" si="3"/>
        <v>38.312820758586994</v>
      </c>
      <c r="I40" s="38">
        <f t="shared" si="4"/>
        <v>1532.5128303434799</v>
      </c>
      <c r="K40" s="50"/>
      <c r="ALZ40"/>
      <c r="AMA40"/>
      <c r="AMB40"/>
      <c r="AMC40"/>
      <c r="AMD40"/>
      <c r="AME40"/>
      <c r="AMF40"/>
      <c r="AMG40"/>
      <c r="AMH40"/>
      <c r="AMI40"/>
      <c r="AMJ40"/>
    </row>
    <row r="41" spans="1:1024" s="27" customFormat="1" ht="31.5">
      <c r="B41" s="34" t="s">
        <v>85</v>
      </c>
      <c r="C41" s="34" t="s">
        <v>86</v>
      </c>
      <c r="D41" s="36" t="s">
        <v>37</v>
      </c>
      <c r="E41" s="37">
        <v>80</v>
      </c>
      <c r="F41" s="38">
        <v>49.74</v>
      </c>
      <c r="G41" s="38">
        <f t="shared" si="2"/>
        <v>3979.2</v>
      </c>
      <c r="H41" s="38">
        <f t="shared" si="3"/>
        <v>45.601332963199738</v>
      </c>
      <c r="I41" s="38">
        <f t="shared" si="4"/>
        <v>3648.1066370559793</v>
      </c>
      <c r="K41" s="50"/>
      <c r="ALZ41"/>
      <c r="AMA41"/>
      <c r="AMB41"/>
      <c r="AMC41"/>
      <c r="AMD41"/>
      <c r="AME41"/>
      <c r="AMF41"/>
      <c r="AMG41"/>
      <c r="AMH41"/>
      <c r="AMI41"/>
      <c r="AMJ41"/>
    </row>
    <row r="42" spans="1:1024" s="27" customFormat="1" ht="31.5">
      <c r="B42" s="34" t="s">
        <v>87</v>
      </c>
      <c r="C42" s="34" t="s">
        <v>88</v>
      </c>
      <c r="D42" s="36" t="s">
        <v>37</v>
      </c>
      <c r="E42" s="37">
        <v>20</v>
      </c>
      <c r="F42" s="38">
        <v>41.79</v>
      </c>
      <c r="G42" s="38">
        <f t="shared" si="2"/>
        <v>835.8</v>
      </c>
      <c r="H42" s="38">
        <f t="shared" si="3"/>
        <v>38.312820758586994</v>
      </c>
      <c r="I42" s="38">
        <f t="shared" si="4"/>
        <v>766.25641517173995</v>
      </c>
      <c r="K42" s="50"/>
      <c r="ALZ42"/>
      <c r="AMA42"/>
      <c r="AMB42"/>
      <c r="AMC42"/>
      <c r="AMD42"/>
      <c r="AME42"/>
      <c r="AMF42"/>
      <c r="AMG42"/>
      <c r="AMH42"/>
      <c r="AMI42"/>
      <c r="AMJ42"/>
    </row>
    <row r="43" spans="1:1024" s="27" customFormat="1">
      <c r="B43" s="39"/>
      <c r="C43" s="40" t="s">
        <v>89</v>
      </c>
      <c r="D43" s="55"/>
      <c r="E43" s="56"/>
      <c r="F43" s="41"/>
      <c r="G43" s="42">
        <f>SUBTOTAL(9,G14:G42)</f>
        <v>41100.720000000001</v>
      </c>
      <c r="H43" s="41"/>
      <c r="I43" s="42">
        <f>SUBTOTAL(9,I14:I42)</f>
        <v>37680.892998537245</v>
      </c>
      <c r="ALZ43"/>
      <c r="AMA43"/>
      <c r="AMB43"/>
      <c r="AMC43"/>
      <c r="AMD43"/>
      <c r="AME43"/>
      <c r="AMF43"/>
      <c r="AMG43"/>
      <c r="AMH43"/>
      <c r="AMI43"/>
      <c r="AMJ43"/>
    </row>
    <row r="44" spans="1:1024" s="43" customFormat="1">
      <c r="B44" s="28" t="s">
        <v>90</v>
      </c>
      <c r="C44" s="57" t="s">
        <v>91</v>
      </c>
      <c r="D44" s="45"/>
      <c r="E44" s="46"/>
      <c r="F44" s="47"/>
      <c r="G44" s="48"/>
      <c r="H44" s="47"/>
      <c r="I44" s="48"/>
      <c r="ALZ44"/>
      <c r="AMA44"/>
      <c r="AMB44"/>
      <c r="AMC44"/>
      <c r="AMD44"/>
      <c r="AME44"/>
      <c r="AMF44"/>
      <c r="AMG44"/>
      <c r="AMH44"/>
      <c r="AMI44"/>
      <c r="AMJ44"/>
    </row>
    <row r="45" spans="1:1024" s="27" customFormat="1">
      <c r="B45" s="58" t="s">
        <v>92</v>
      </c>
      <c r="C45" s="35" t="s">
        <v>93</v>
      </c>
      <c r="D45" s="36" t="s">
        <v>25</v>
      </c>
      <c r="E45" s="37">
        <v>4</v>
      </c>
      <c r="F45" s="38">
        <v>137.99</v>
      </c>
      <c r="G45" s="38">
        <f t="shared" ref="G45:G59" si="5">ROUND(E45*F45,2)</f>
        <v>551.96</v>
      </c>
      <c r="H45" s="38">
        <f t="shared" ref="H45:H59" si="6">F45*$I$5</f>
        <v>126.50840240434121</v>
      </c>
      <c r="I45" s="38">
        <f t="shared" ref="I45:I59" si="7">H45*E45</f>
        <v>506.03360961736485</v>
      </c>
      <c r="K45" s="50"/>
      <c r="ALZ45"/>
      <c r="AMA45"/>
      <c r="AMB45"/>
      <c r="AMC45"/>
      <c r="AMD45"/>
      <c r="AME45"/>
      <c r="AMF45"/>
      <c r="AMG45"/>
      <c r="AMH45"/>
      <c r="AMI45"/>
      <c r="AMJ45"/>
    </row>
    <row r="46" spans="1:1024" s="53" customFormat="1">
      <c r="A46" s="51"/>
      <c r="B46" s="58" t="s">
        <v>94</v>
      </c>
      <c r="C46" s="59" t="s">
        <v>95</v>
      </c>
      <c r="D46" s="52" t="s">
        <v>37</v>
      </c>
      <c r="E46" s="37">
        <v>20</v>
      </c>
      <c r="F46" s="38">
        <v>172.97</v>
      </c>
      <c r="G46" s="38">
        <f t="shared" si="5"/>
        <v>3459.4</v>
      </c>
      <c r="H46" s="38">
        <f t="shared" si="6"/>
        <v>158.57785610463728</v>
      </c>
      <c r="I46" s="38">
        <f t="shared" si="7"/>
        <v>3171.5571220927454</v>
      </c>
      <c r="ALZ46"/>
      <c r="AMA46"/>
      <c r="AMB46"/>
      <c r="AMC46"/>
      <c r="AMD46"/>
      <c r="AME46"/>
      <c r="AMF46"/>
      <c r="AMG46"/>
      <c r="AMH46"/>
      <c r="AMI46"/>
      <c r="AMJ46"/>
    </row>
    <row r="47" spans="1:1024" s="53" customFormat="1">
      <c r="A47" s="51"/>
      <c r="B47" s="58" t="s">
        <v>96</v>
      </c>
      <c r="C47" s="59" t="s">
        <v>97</v>
      </c>
      <c r="D47" s="52" t="s">
        <v>37</v>
      </c>
      <c r="E47" s="37">
        <v>20</v>
      </c>
      <c r="F47" s="38">
        <v>24.02</v>
      </c>
      <c r="G47" s="38">
        <f t="shared" si="5"/>
        <v>480.4</v>
      </c>
      <c r="H47" s="38">
        <f t="shared" si="6"/>
        <v>22.021391591798505</v>
      </c>
      <c r="I47" s="38">
        <f t="shared" si="7"/>
        <v>440.4278318359701</v>
      </c>
      <c r="ALZ47"/>
      <c r="AMA47"/>
      <c r="AMB47"/>
      <c r="AMC47"/>
      <c r="AMD47"/>
      <c r="AME47"/>
      <c r="AMF47"/>
      <c r="AMG47"/>
      <c r="AMH47"/>
      <c r="AMI47"/>
      <c r="AMJ47"/>
    </row>
    <row r="48" spans="1:1024" s="27" customFormat="1">
      <c r="B48" s="58" t="s">
        <v>98</v>
      </c>
      <c r="C48" s="60" t="s">
        <v>99</v>
      </c>
      <c r="D48" s="49" t="s">
        <v>37</v>
      </c>
      <c r="E48" s="37">
        <v>30</v>
      </c>
      <c r="F48" s="38">
        <v>71.040000000000006</v>
      </c>
      <c r="G48" s="38">
        <f t="shared" si="5"/>
        <v>2131.1999999999998</v>
      </c>
      <c r="H48" s="38">
        <f t="shared" si="6"/>
        <v>65.129044907633883</v>
      </c>
      <c r="I48" s="38">
        <f t="shared" si="7"/>
        <v>1953.8713472290165</v>
      </c>
      <c r="ALZ48"/>
      <c r="AMA48"/>
      <c r="AMB48"/>
      <c r="AMC48"/>
      <c r="AMD48"/>
      <c r="AME48"/>
      <c r="AMF48"/>
      <c r="AMG48"/>
      <c r="AMH48"/>
      <c r="AMI48"/>
      <c r="AMJ48"/>
    </row>
    <row r="49" spans="1:1024" s="27" customFormat="1">
      <c r="B49" s="58" t="s">
        <v>100</v>
      </c>
      <c r="C49" s="60" t="s">
        <v>101</v>
      </c>
      <c r="D49" s="49" t="s">
        <v>19</v>
      </c>
      <c r="E49" s="37">
        <v>40</v>
      </c>
      <c r="F49" s="38">
        <v>24.02</v>
      </c>
      <c r="G49" s="38">
        <f t="shared" si="5"/>
        <v>960.8</v>
      </c>
      <c r="H49" s="38">
        <f t="shared" si="6"/>
        <v>22.021391591798505</v>
      </c>
      <c r="I49" s="38">
        <f t="shared" si="7"/>
        <v>880.85566367194019</v>
      </c>
      <c r="ALZ49"/>
      <c r="AMA49"/>
      <c r="AMB49"/>
      <c r="AMC49"/>
      <c r="AMD49"/>
      <c r="AME49"/>
      <c r="AMF49"/>
      <c r="AMG49"/>
      <c r="AMH49"/>
      <c r="AMI49"/>
      <c r="AMJ49"/>
    </row>
    <row r="50" spans="1:1024" s="27" customFormat="1">
      <c r="B50" s="58" t="s">
        <v>102</v>
      </c>
      <c r="C50" s="60" t="s">
        <v>103</v>
      </c>
      <c r="D50" s="49" t="s">
        <v>37</v>
      </c>
      <c r="E50" s="37">
        <v>30</v>
      </c>
      <c r="F50" s="38">
        <v>71.040000000000006</v>
      </c>
      <c r="G50" s="38">
        <f t="shared" si="5"/>
        <v>2131.1999999999998</v>
      </c>
      <c r="H50" s="38">
        <f t="shared" si="6"/>
        <v>65.129044907633883</v>
      </c>
      <c r="I50" s="38">
        <f t="shared" si="7"/>
        <v>1953.8713472290165</v>
      </c>
      <c r="ALZ50"/>
      <c r="AMA50"/>
      <c r="AMB50"/>
      <c r="AMC50"/>
      <c r="AMD50"/>
      <c r="AME50"/>
      <c r="AMF50"/>
      <c r="AMG50"/>
      <c r="AMH50"/>
      <c r="AMI50"/>
      <c r="AMJ50"/>
    </row>
    <row r="51" spans="1:1024" s="27" customFormat="1">
      <c r="B51" s="58" t="s">
        <v>104</v>
      </c>
      <c r="C51" s="60" t="s">
        <v>105</v>
      </c>
      <c r="D51" s="49" t="s">
        <v>37</v>
      </c>
      <c r="E51" s="37">
        <v>30</v>
      </c>
      <c r="F51" s="38">
        <v>71.040000000000006</v>
      </c>
      <c r="G51" s="38">
        <f t="shared" si="5"/>
        <v>2131.1999999999998</v>
      </c>
      <c r="H51" s="38">
        <f t="shared" si="6"/>
        <v>65.129044907633883</v>
      </c>
      <c r="I51" s="38">
        <f t="shared" si="7"/>
        <v>1953.8713472290165</v>
      </c>
      <c r="ALZ51"/>
      <c r="AMA51"/>
      <c r="AMB51"/>
      <c r="AMC51"/>
      <c r="AMD51"/>
      <c r="AME51"/>
      <c r="AMF51"/>
      <c r="AMG51"/>
      <c r="AMH51"/>
      <c r="AMI51"/>
      <c r="AMJ51"/>
    </row>
    <row r="52" spans="1:1024" s="53" customFormat="1" ht="31.5">
      <c r="A52" s="51"/>
      <c r="B52" s="58" t="s">
        <v>106</v>
      </c>
      <c r="C52" s="61" t="s">
        <v>107</v>
      </c>
      <c r="D52" s="62" t="s">
        <v>19</v>
      </c>
      <c r="E52" s="37">
        <v>20</v>
      </c>
      <c r="F52" s="38">
        <v>71.91</v>
      </c>
      <c r="G52" s="38">
        <f t="shared" si="5"/>
        <v>1438.2</v>
      </c>
      <c r="H52" s="38">
        <f t="shared" si="6"/>
        <v>65.926655677195271</v>
      </c>
      <c r="I52" s="38">
        <f t="shared" si="7"/>
        <v>1318.5331135439055</v>
      </c>
      <c r="J52" s="54"/>
      <c r="ALZ52"/>
      <c r="AMA52"/>
      <c r="AMB52"/>
      <c r="AMC52"/>
      <c r="AMD52"/>
      <c r="AME52"/>
      <c r="AMF52"/>
      <c r="AMG52"/>
      <c r="AMH52"/>
      <c r="AMI52"/>
      <c r="AMJ52"/>
    </row>
    <row r="53" spans="1:1024" s="27" customFormat="1">
      <c r="B53" s="58" t="s">
        <v>108</v>
      </c>
      <c r="C53" s="60" t="s">
        <v>109</v>
      </c>
      <c r="D53" s="49" t="s">
        <v>110</v>
      </c>
      <c r="E53" s="37">
        <v>20</v>
      </c>
      <c r="F53" s="38">
        <v>15.7</v>
      </c>
      <c r="G53" s="38">
        <f t="shared" si="5"/>
        <v>314</v>
      </c>
      <c r="H53" s="38">
        <f t="shared" si="6"/>
        <v>14.393665611625167</v>
      </c>
      <c r="I53" s="38">
        <f t="shared" si="7"/>
        <v>287.87331223250334</v>
      </c>
      <c r="ALZ53"/>
      <c r="AMA53"/>
      <c r="AMB53"/>
      <c r="AMC53"/>
      <c r="AMD53"/>
      <c r="AME53"/>
      <c r="AMF53"/>
      <c r="AMG53"/>
      <c r="AMH53"/>
      <c r="AMI53"/>
      <c r="AMJ53"/>
    </row>
    <row r="54" spans="1:1024" s="27" customFormat="1">
      <c r="B54" s="58" t="s">
        <v>111</v>
      </c>
      <c r="C54" s="60" t="s">
        <v>112</v>
      </c>
      <c r="D54" s="49" t="s">
        <v>110</v>
      </c>
      <c r="E54" s="37">
        <v>20</v>
      </c>
      <c r="F54" s="38">
        <v>15.06</v>
      </c>
      <c r="G54" s="38">
        <f t="shared" si="5"/>
        <v>301.2</v>
      </c>
      <c r="H54" s="38">
        <f t="shared" si="6"/>
        <v>13.806917459304142</v>
      </c>
      <c r="I54" s="38">
        <f t="shared" si="7"/>
        <v>276.13834918608285</v>
      </c>
      <c r="ALZ54"/>
      <c r="AMA54"/>
      <c r="AMB54"/>
      <c r="AMC54"/>
      <c r="AMD54"/>
      <c r="AME54"/>
      <c r="AMF54"/>
      <c r="AMG54"/>
      <c r="AMH54"/>
      <c r="AMI54"/>
      <c r="AMJ54"/>
    </row>
    <row r="55" spans="1:1024" s="27" customFormat="1">
      <c r="B55" s="58" t="s">
        <v>113</v>
      </c>
      <c r="C55" s="60" t="s">
        <v>114</v>
      </c>
      <c r="D55" s="49" t="s">
        <v>110</v>
      </c>
      <c r="E55" s="37">
        <v>20</v>
      </c>
      <c r="F55" s="38">
        <v>17.22</v>
      </c>
      <c r="G55" s="38">
        <f t="shared" si="5"/>
        <v>344.4</v>
      </c>
      <c r="H55" s="38">
        <f t="shared" si="6"/>
        <v>15.787192473387604</v>
      </c>
      <c r="I55" s="38">
        <f t="shared" si="7"/>
        <v>315.74384946775206</v>
      </c>
      <c r="ALZ55"/>
      <c r="AMA55"/>
      <c r="AMB55"/>
      <c r="AMC55"/>
      <c r="AMD55"/>
      <c r="AME55"/>
      <c r="AMF55"/>
      <c r="AMG55"/>
      <c r="AMH55"/>
      <c r="AMI55"/>
      <c r="AMJ55"/>
    </row>
    <row r="56" spans="1:1024" s="27" customFormat="1" ht="31.5">
      <c r="B56" s="58" t="s">
        <v>115</v>
      </c>
      <c r="C56" s="60" t="s">
        <v>116</v>
      </c>
      <c r="D56" s="49" t="s">
        <v>37</v>
      </c>
      <c r="E56" s="37">
        <v>15</v>
      </c>
      <c r="F56" s="38">
        <v>639.29</v>
      </c>
      <c r="G56" s="38">
        <f t="shared" si="5"/>
        <v>9589.35</v>
      </c>
      <c r="H56" s="38">
        <f t="shared" si="6"/>
        <v>586.09722858954478</v>
      </c>
      <c r="I56" s="38">
        <f t="shared" si="7"/>
        <v>8791.4584288431724</v>
      </c>
      <c r="ALZ56"/>
      <c r="AMA56"/>
      <c r="AMB56"/>
      <c r="AMC56"/>
      <c r="AMD56"/>
      <c r="AME56"/>
      <c r="AMF56"/>
      <c r="AMG56"/>
      <c r="AMH56"/>
      <c r="AMI56"/>
      <c r="AMJ56"/>
    </row>
    <row r="57" spans="1:1024" s="27" customFormat="1" ht="31.5">
      <c r="B57" s="58" t="s">
        <v>117</v>
      </c>
      <c r="C57" s="63" t="s">
        <v>118</v>
      </c>
      <c r="D57" s="49" t="s">
        <v>37</v>
      </c>
      <c r="E57" s="37">
        <v>6</v>
      </c>
      <c r="F57" s="38">
        <v>562.32000000000005</v>
      </c>
      <c r="G57" s="38">
        <f t="shared" si="5"/>
        <v>3373.92</v>
      </c>
      <c r="H57" s="38">
        <f t="shared" si="6"/>
        <v>515.53159533306143</v>
      </c>
      <c r="I57" s="38">
        <f t="shared" si="7"/>
        <v>3093.1895719983686</v>
      </c>
      <c r="ALZ57"/>
      <c r="AMA57"/>
      <c r="AMB57"/>
      <c r="AMC57"/>
      <c r="AMD57"/>
      <c r="AME57"/>
      <c r="AMF57"/>
      <c r="AMG57"/>
      <c r="AMH57"/>
      <c r="AMI57"/>
      <c r="AMJ57"/>
    </row>
    <row r="58" spans="1:1024" s="27" customFormat="1" ht="31.5">
      <c r="B58" s="58" t="s">
        <v>119</v>
      </c>
      <c r="C58" s="63" t="s">
        <v>120</v>
      </c>
      <c r="D58" s="49" t="s">
        <v>37</v>
      </c>
      <c r="E58" s="37">
        <v>5</v>
      </c>
      <c r="F58" s="38">
        <v>719.11</v>
      </c>
      <c r="G58" s="38">
        <f t="shared" si="5"/>
        <v>3595.55</v>
      </c>
      <c r="H58" s="38">
        <f t="shared" si="6"/>
        <v>659.27572471183282</v>
      </c>
      <c r="I58" s="38">
        <f t="shared" si="7"/>
        <v>3296.3786235591642</v>
      </c>
      <c r="ALZ58"/>
      <c r="AMA58"/>
      <c r="AMB58"/>
      <c r="AMC58"/>
      <c r="AMD58"/>
      <c r="AME58"/>
      <c r="AMF58"/>
      <c r="AMG58"/>
      <c r="AMH58"/>
      <c r="AMI58"/>
      <c r="AMJ58"/>
    </row>
    <row r="59" spans="1:1024" s="53" customFormat="1" ht="31.5">
      <c r="A59" s="51"/>
      <c r="B59" s="58" t="s">
        <v>121</v>
      </c>
      <c r="C59" s="61" t="s">
        <v>122</v>
      </c>
      <c r="D59" s="52" t="s">
        <v>37</v>
      </c>
      <c r="E59" s="37">
        <v>12</v>
      </c>
      <c r="F59" s="38">
        <v>778.72</v>
      </c>
      <c r="G59" s="38">
        <f t="shared" si="5"/>
        <v>9344.64</v>
      </c>
      <c r="H59" s="38">
        <f t="shared" si="6"/>
        <v>713.92581433660837</v>
      </c>
      <c r="I59" s="38">
        <f t="shared" si="7"/>
        <v>8567.1097720393009</v>
      </c>
      <c r="ALZ59"/>
      <c r="AMA59"/>
      <c r="AMB59"/>
      <c r="AMC59"/>
      <c r="AMD59"/>
      <c r="AME59"/>
      <c r="AMF59"/>
      <c r="AMG59"/>
      <c r="AMH59"/>
      <c r="AMI59"/>
      <c r="AMJ59"/>
    </row>
    <row r="60" spans="1:1024" s="27" customFormat="1">
      <c r="B60" s="39"/>
      <c r="C60" s="40" t="s">
        <v>123</v>
      </c>
      <c r="D60" s="55"/>
      <c r="E60" s="56"/>
      <c r="F60" s="41"/>
      <c r="G60" s="42">
        <f>SUBTOTAL(9,G45:G59)</f>
        <v>40147.42</v>
      </c>
      <c r="H60" s="41"/>
      <c r="I60" s="42">
        <f>SUBTOTAL(9,I45:I59)</f>
        <v>36806.913289775322</v>
      </c>
      <c r="ALZ60"/>
      <c r="AMA60"/>
      <c r="AMB60"/>
      <c r="AMC60"/>
      <c r="AMD60"/>
      <c r="AME60"/>
      <c r="AMF60"/>
      <c r="AMG60"/>
      <c r="AMH60"/>
      <c r="AMI60"/>
      <c r="AMJ60"/>
    </row>
    <row r="61" spans="1:1024" s="69" customFormat="1">
      <c r="A61" s="64"/>
      <c r="B61" s="65" t="s">
        <v>124</v>
      </c>
      <c r="C61" s="66" t="s">
        <v>125</v>
      </c>
      <c r="D61" s="67"/>
      <c r="E61" s="68"/>
      <c r="F61" s="47"/>
      <c r="G61" s="48"/>
      <c r="H61" s="47"/>
      <c r="I61" s="48"/>
      <c r="ALZ61"/>
      <c r="AMA61"/>
      <c r="AMB61"/>
      <c r="AMC61"/>
      <c r="AMD61"/>
      <c r="AME61"/>
      <c r="AMF61"/>
      <c r="AMG61"/>
      <c r="AMH61"/>
      <c r="AMI61"/>
      <c r="AMJ61"/>
    </row>
    <row r="62" spans="1:1024" s="53" customFormat="1" ht="31.5">
      <c r="A62" s="51"/>
      <c r="B62" s="70" t="s">
        <v>126</v>
      </c>
      <c r="C62" s="61" t="s">
        <v>127</v>
      </c>
      <c r="D62" s="52" t="s">
        <v>19</v>
      </c>
      <c r="E62" s="37">
        <v>20</v>
      </c>
      <c r="F62" s="38">
        <v>43.19</v>
      </c>
      <c r="G62" s="38">
        <f t="shared" ref="G62:G67" si="8">ROUND(E62*F62,2)</f>
        <v>863.8</v>
      </c>
      <c r="H62" s="38">
        <f t="shared" ref="H62:H67" si="9">F62*$I$5</f>
        <v>39.596332341789235</v>
      </c>
      <c r="I62" s="38">
        <f t="shared" ref="I62:I67" si="10">H62*E62</f>
        <v>791.92664683578471</v>
      </c>
      <c r="ALZ62"/>
      <c r="AMA62"/>
      <c r="AMB62"/>
      <c r="AMC62"/>
      <c r="AMD62"/>
      <c r="AME62"/>
      <c r="AMF62"/>
      <c r="AMG62"/>
      <c r="AMH62"/>
      <c r="AMI62"/>
      <c r="AMJ62"/>
    </row>
    <row r="63" spans="1:1024" s="53" customFormat="1" ht="31.5">
      <c r="A63" s="51"/>
      <c r="B63" s="70" t="s">
        <v>128</v>
      </c>
      <c r="C63" s="61" t="s">
        <v>129</v>
      </c>
      <c r="D63" s="52" t="s">
        <v>19</v>
      </c>
      <c r="E63" s="37">
        <v>4</v>
      </c>
      <c r="F63" s="38">
        <v>51.17</v>
      </c>
      <c r="G63" s="38">
        <f t="shared" si="8"/>
        <v>204.68</v>
      </c>
      <c r="H63" s="38">
        <f t="shared" si="9"/>
        <v>46.912348366042032</v>
      </c>
      <c r="I63" s="38">
        <f t="shared" si="10"/>
        <v>187.64939346416813</v>
      </c>
      <c r="ALZ63"/>
      <c r="AMA63"/>
      <c r="AMB63"/>
      <c r="AMC63"/>
      <c r="AMD63"/>
      <c r="AME63"/>
      <c r="AMF63"/>
      <c r="AMG63"/>
      <c r="AMH63"/>
      <c r="AMI63"/>
      <c r="AMJ63"/>
    </row>
    <row r="64" spans="1:1024" s="53" customFormat="1" ht="31.5">
      <c r="A64" s="51"/>
      <c r="B64" s="70" t="s">
        <v>130</v>
      </c>
      <c r="C64" s="61" t="s">
        <v>131</v>
      </c>
      <c r="D64" s="52" t="s">
        <v>19</v>
      </c>
      <c r="E64" s="37">
        <v>4</v>
      </c>
      <c r="F64" s="38">
        <v>29.3</v>
      </c>
      <c r="G64" s="38">
        <f t="shared" si="8"/>
        <v>117.2</v>
      </c>
      <c r="H64" s="38">
        <f t="shared" si="9"/>
        <v>26.862063848446969</v>
      </c>
      <c r="I64" s="38">
        <f t="shared" si="10"/>
        <v>107.44825539378787</v>
      </c>
      <c r="ALZ64"/>
      <c r="AMA64"/>
      <c r="AMB64"/>
      <c r="AMC64"/>
      <c r="AMD64"/>
      <c r="AME64"/>
      <c r="AMF64"/>
      <c r="AMG64"/>
      <c r="AMH64"/>
      <c r="AMI64"/>
      <c r="AMJ64"/>
    </row>
    <row r="65" spans="1:1024" s="53" customFormat="1" ht="31.5">
      <c r="A65" s="51"/>
      <c r="B65" s="70" t="s">
        <v>132</v>
      </c>
      <c r="C65" s="61" t="s">
        <v>133</v>
      </c>
      <c r="D65" s="52" t="s">
        <v>19</v>
      </c>
      <c r="E65" s="37">
        <v>10</v>
      </c>
      <c r="F65" s="38">
        <v>73.040000000000006</v>
      </c>
      <c r="G65" s="38">
        <f t="shared" si="8"/>
        <v>730.4</v>
      </c>
      <c r="H65" s="38">
        <f t="shared" si="9"/>
        <v>66.962632883637099</v>
      </c>
      <c r="I65" s="38">
        <f t="shared" si="10"/>
        <v>669.62632883637093</v>
      </c>
      <c r="ALZ65"/>
      <c r="AMA65"/>
      <c r="AMB65"/>
      <c r="AMC65"/>
      <c r="AMD65"/>
      <c r="AME65"/>
      <c r="AMF65"/>
      <c r="AMG65"/>
      <c r="AMH65"/>
      <c r="AMI65"/>
      <c r="AMJ65"/>
    </row>
    <row r="66" spans="1:1024" s="53" customFormat="1">
      <c r="A66" s="51"/>
      <c r="B66" s="70" t="s">
        <v>134</v>
      </c>
      <c r="C66" s="61" t="s">
        <v>135</v>
      </c>
      <c r="D66" s="52" t="s">
        <v>19</v>
      </c>
      <c r="E66" s="37">
        <v>10</v>
      </c>
      <c r="F66" s="38">
        <v>14.64</v>
      </c>
      <c r="G66" s="38">
        <f t="shared" si="8"/>
        <v>146.4</v>
      </c>
      <c r="H66" s="38">
        <f t="shared" si="9"/>
        <v>13.421863984343469</v>
      </c>
      <c r="I66" s="38">
        <f t="shared" si="10"/>
        <v>134.21863984343469</v>
      </c>
      <c r="ALZ66"/>
      <c r="AMA66"/>
      <c r="AMB66"/>
      <c r="AMC66"/>
      <c r="AMD66"/>
      <c r="AME66"/>
      <c r="AMF66"/>
      <c r="AMG66"/>
      <c r="AMH66"/>
      <c r="AMI66"/>
      <c r="AMJ66"/>
    </row>
    <row r="67" spans="1:1024" s="53" customFormat="1" ht="31.5">
      <c r="A67" s="51"/>
      <c r="B67" s="70" t="s">
        <v>136</v>
      </c>
      <c r="C67" s="61" t="s">
        <v>137</v>
      </c>
      <c r="D67" s="52" t="s">
        <v>19</v>
      </c>
      <c r="E67" s="37">
        <v>10</v>
      </c>
      <c r="F67" s="38">
        <v>86.4</v>
      </c>
      <c r="G67" s="38">
        <f t="shared" si="8"/>
        <v>864</v>
      </c>
      <c r="H67" s="38">
        <f t="shared" si="9"/>
        <v>79.211000563338516</v>
      </c>
      <c r="I67" s="38">
        <f t="shared" si="10"/>
        <v>792.11000563338519</v>
      </c>
      <c r="ALZ67"/>
      <c r="AMA67"/>
      <c r="AMB67"/>
      <c r="AMC67"/>
      <c r="AMD67"/>
      <c r="AME67"/>
      <c r="AMF67"/>
      <c r="AMG67"/>
      <c r="AMH67"/>
      <c r="AMI67"/>
      <c r="AMJ67"/>
    </row>
    <row r="68" spans="1:1024" s="53" customFormat="1">
      <c r="A68" s="71"/>
      <c r="B68" s="72"/>
      <c r="C68" s="73" t="s">
        <v>138</v>
      </c>
      <c r="D68" s="74"/>
      <c r="E68" s="56"/>
      <c r="F68" s="41"/>
      <c r="G68" s="42">
        <f>SUBTOTAL(9,G62:G67)</f>
        <v>2926.48</v>
      </c>
      <c r="H68" s="41"/>
      <c r="I68" s="42">
        <f>SUBTOTAL(9,I62:I67)</f>
        <v>2682.9792700069315</v>
      </c>
      <c r="ALZ68"/>
      <c r="AMA68"/>
      <c r="AMB68"/>
      <c r="AMC68"/>
      <c r="AMD68"/>
      <c r="AME68"/>
      <c r="AMF68"/>
      <c r="AMG68"/>
      <c r="AMH68"/>
      <c r="AMI68"/>
      <c r="AMJ68"/>
    </row>
    <row r="69" spans="1:1024" s="43" customFormat="1">
      <c r="B69" s="28" t="s">
        <v>139</v>
      </c>
      <c r="C69" s="44" t="s">
        <v>140</v>
      </c>
      <c r="D69" s="45"/>
      <c r="E69" s="46"/>
      <c r="F69" s="47"/>
      <c r="G69" s="48"/>
      <c r="H69" s="47"/>
      <c r="I69" s="48"/>
      <c r="ALZ69"/>
      <c r="AMA69"/>
      <c r="AMB69"/>
      <c r="AMC69"/>
      <c r="AMD69"/>
      <c r="AME69"/>
      <c r="AMF69"/>
      <c r="AMG69"/>
      <c r="AMH69"/>
      <c r="AMI69"/>
      <c r="AMJ69"/>
    </row>
    <row r="70" spans="1:1024" s="53" customFormat="1" ht="31.5">
      <c r="A70" s="51"/>
      <c r="B70" s="70" t="s">
        <v>141</v>
      </c>
      <c r="C70" s="61" t="s">
        <v>142</v>
      </c>
      <c r="D70" s="62" t="s">
        <v>19</v>
      </c>
      <c r="E70" s="37">
        <v>40</v>
      </c>
      <c r="F70" s="38">
        <v>68.03</v>
      </c>
      <c r="G70" s="38">
        <f t="shared" ref="G70:G88" si="11">ROUND(E70*F70,2)</f>
        <v>2721.2</v>
      </c>
      <c r="H70" s="38">
        <f t="shared" ref="H70:H88" si="12">F70*$I$5</f>
        <v>62.369495003749059</v>
      </c>
      <c r="I70" s="38">
        <f t="shared" ref="I70:I88" si="13">H70*E70</f>
        <v>2494.7798001499623</v>
      </c>
      <c r="ALZ70"/>
      <c r="AMA70"/>
      <c r="AMB70"/>
      <c r="AMC70"/>
      <c r="AMD70"/>
      <c r="AME70"/>
      <c r="AMF70"/>
      <c r="AMG70"/>
      <c r="AMH70"/>
      <c r="AMI70"/>
      <c r="AMJ70"/>
    </row>
    <row r="71" spans="1:1024" s="53" customFormat="1" ht="31.5">
      <c r="A71" s="51"/>
      <c r="B71" s="70" t="s">
        <v>143</v>
      </c>
      <c r="C71" s="61" t="s">
        <v>144</v>
      </c>
      <c r="D71" s="62" t="s">
        <v>19</v>
      </c>
      <c r="E71" s="37">
        <v>60</v>
      </c>
      <c r="F71" s="38">
        <v>90.12</v>
      </c>
      <c r="G71" s="38">
        <f t="shared" si="11"/>
        <v>5407.2</v>
      </c>
      <c r="H71" s="38">
        <f t="shared" si="12"/>
        <v>82.621474198704476</v>
      </c>
      <c r="I71" s="38">
        <f t="shared" si="13"/>
        <v>4957.2884519222689</v>
      </c>
      <c r="ALZ71"/>
      <c r="AMA71"/>
      <c r="AMB71"/>
      <c r="AMC71"/>
      <c r="AMD71"/>
      <c r="AME71"/>
      <c r="AMF71"/>
      <c r="AMG71"/>
      <c r="AMH71"/>
      <c r="AMI71"/>
      <c r="AMJ71"/>
    </row>
    <row r="72" spans="1:1024" s="53" customFormat="1" ht="31.5">
      <c r="A72" s="51"/>
      <c r="B72" s="70" t="s">
        <v>145</v>
      </c>
      <c r="C72" s="61" t="s">
        <v>146</v>
      </c>
      <c r="D72" s="62" t="s">
        <v>19</v>
      </c>
      <c r="E72" s="37">
        <v>40</v>
      </c>
      <c r="F72" s="38">
        <v>110.52</v>
      </c>
      <c r="G72" s="38">
        <f t="shared" si="11"/>
        <v>4420.8</v>
      </c>
      <c r="H72" s="38">
        <f t="shared" si="12"/>
        <v>101.32407155393716</v>
      </c>
      <c r="I72" s="38">
        <f t="shared" si="13"/>
        <v>4052.9628621574866</v>
      </c>
      <c r="ALZ72"/>
      <c r="AMA72"/>
      <c r="AMB72"/>
      <c r="AMC72"/>
      <c r="AMD72"/>
      <c r="AME72"/>
      <c r="AMF72"/>
      <c r="AMG72"/>
      <c r="AMH72"/>
      <c r="AMI72"/>
      <c r="AMJ72"/>
    </row>
    <row r="73" spans="1:1024" s="53" customFormat="1" ht="63">
      <c r="A73" s="51"/>
      <c r="B73" s="70" t="s">
        <v>147</v>
      </c>
      <c r="C73" s="61" t="s">
        <v>148</v>
      </c>
      <c r="D73" s="52" t="s">
        <v>44</v>
      </c>
      <c r="E73" s="37">
        <v>60</v>
      </c>
      <c r="F73" s="38">
        <v>483.51</v>
      </c>
      <c r="G73" s="38">
        <f t="shared" si="11"/>
        <v>29010.6</v>
      </c>
      <c r="H73" s="38">
        <f t="shared" si="12"/>
        <v>443.27906113865509</v>
      </c>
      <c r="I73" s="38">
        <f t="shared" si="13"/>
        <v>26596.743668319305</v>
      </c>
      <c r="ALZ73"/>
      <c r="AMA73"/>
      <c r="AMB73"/>
      <c r="AMC73"/>
      <c r="AMD73"/>
      <c r="AME73"/>
      <c r="AMF73"/>
      <c r="AMG73"/>
      <c r="AMH73"/>
      <c r="AMI73"/>
      <c r="AMJ73"/>
    </row>
    <row r="74" spans="1:1024" s="53" customFormat="1" ht="47.25">
      <c r="A74" s="51"/>
      <c r="B74" s="70" t="s">
        <v>149</v>
      </c>
      <c r="C74" s="59" t="s">
        <v>150</v>
      </c>
      <c r="D74" s="62" t="s">
        <v>25</v>
      </c>
      <c r="E74" s="37">
        <v>40</v>
      </c>
      <c r="F74" s="38">
        <v>6.6</v>
      </c>
      <c r="G74" s="38">
        <f t="shared" si="11"/>
        <v>264</v>
      </c>
      <c r="H74" s="38">
        <f t="shared" si="12"/>
        <v>6.0508403208105799</v>
      </c>
      <c r="I74" s="38">
        <f t="shared" si="13"/>
        <v>242.03361283242319</v>
      </c>
      <c r="ALZ74"/>
      <c r="AMA74"/>
      <c r="AMB74"/>
      <c r="AMC74"/>
      <c r="AMD74"/>
      <c r="AME74"/>
      <c r="AMF74"/>
      <c r="AMG74"/>
      <c r="AMH74"/>
      <c r="AMI74"/>
      <c r="AMJ74"/>
    </row>
    <row r="75" spans="1:1024" s="53" customFormat="1" ht="47.25">
      <c r="A75" s="51"/>
      <c r="B75" s="70" t="s">
        <v>151</v>
      </c>
      <c r="C75" s="59" t="s">
        <v>152</v>
      </c>
      <c r="D75" s="62" t="s">
        <v>25</v>
      </c>
      <c r="E75" s="37">
        <v>40</v>
      </c>
      <c r="F75" s="38">
        <v>8.41</v>
      </c>
      <c r="G75" s="38">
        <f t="shared" si="11"/>
        <v>336.4</v>
      </c>
      <c r="H75" s="38">
        <f t="shared" si="12"/>
        <v>7.7102374390934818</v>
      </c>
      <c r="I75" s="38">
        <f t="shared" si="13"/>
        <v>308.40949756373925</v>
      </c>
      <c r="ALZ75"/>
      <c r="AMA75"/>
      <c r="AMB75"/>
      <c r="AMC75"/>
      <c r="AMD75"/>
      <c r="AME75"/>
      <c r="AMF75"/>
      <c r="AMG75"/>
      <c r="AMH75"/>
      <c r="AMI75"/>
      <c r="AMJ75"/>
    </row>
    <row r="76" spans="1:1024" s="53" customFormat="1" ht="47.25">
      <c r="A76" s="51"/>
      <c r="B76" s="70" t="s">
        <v>153</v>
      </c>
      <c r="C76" s="59" t="s">
        <v>154</v>
      </c>
      <c r="D76" s="62" t="s">
        <v>25</v>
      </c>
      <c r="E76" s="37">
        <v>20</v>
      </c>
      <c r="F76" s="38">
        <v>6.6</v>
      </c>
      <c r="G76" s="38">
        <f t="shared" si="11"/>
        <v>132</v>
      </c>
      <c r="H76" s="38">
        <f t="shared" si="12"/>
        <v>6.0508403208105799</v>
      </c>
      <c r="I76" s="38">
        <f t="shared" si="13"/>
        <v>121.01680641621159</v>
      </c>
      <c r="ALZ76"/>
      <c r="AMA76"/>
      <c r="AMB76"/>
      <c r="AMC76"/>
      <c r="AMD76"/>
      <c r="AME76"/>
      <c r="AMF76"/>
      <c r="AMG76"/>
      <c r="AMH76"/>
      <c r="AMI76"/>
      <c r="AMJ76"/>
    </row>
    <row r="77" spans="1:1024" s="53" customFormat="1" ht="31.5">
      <c r="A77" s="51"/>
      <c r="B77" s="70" t="s">
        <v>155</v>
      </c>
      <c r="C77" s="61" t="s">
        <v>156</v>
      </c>
      <c r="D77" s="62" t="s">
        <v>19</v>
      </c>
      <c r="E77" s="37">
        <v>8</v>
      </c>
      <c r="F77" s="38">
        <v>32.799999999999997</v>
      </c>
      <c r="G77" s="38">
        <f t="shared" si="11"/>
        <v>262.39999999999998</v>
      </c>
      <c r="H77" s="38">
        <f t="shared" si="12"/>
        <v>30.070842806452578</v>
      </c>
      <c r="I77" s="38">
        <f t="shared" si="13"/>
        <v>240.56674245162063</v>
      </c>
      <c r="ALZ77"/>
      <c r="AMA77"/>
      <c r="AMB77"/>
      <c r="AMC77"/>
      <c r="AMD77"/>
      <c r="AME77"/>
      <c r="AMF77"/>
      <c r="AMG77"/>
      <c r="AMH77"/>
      <c r="AMI77"/>
      <c r="AMJ77"/>
    </row>
    <row r="78" spans="1:1024" s="53" customFormat="1">
      <c r="A78" s="51"/>
      <c r="B78" s="70" t="s">
        <v>157</v>
      </c>
      <c r="C78" s="61" t="s">
        <v>158</v>
      </c>
      <c r="D78" s="62" t="s">
        <v>44</v>
      </c>
      <c r="E78" s="37">
        <v>40</v>
      </c>
      <c r="F78" s="38">
        <v>29.57</v>
      </c>
      <c r="G78" s="38">
        <f t="shared" si="11"/>
        <v>1182.8</v>
      </c>
      <c r="H78" s="38">
        <f t="shared" si="12"/>
        <v>27.109598225207403</v>
      </c>
      <c r="I78" s="38">
        <f t="shared" si="13"/>
        <v>1084.383929008296</v>
      </c>
      <c r="ALZ78"/>
      <c r="AMA78"/>
      <c r="AMB78"/>
      <c r="AMC78"/>
      <c r="AMD78"/>
      <c r="AME78"/>
      <c r="AMF78"/>
      <c r="AMG78"/>
      <c r="AMH78"/>
      <c r="AMI78"/>
      <c r="AMJ78"/>
    </row>
    <row r="79" spans="1:1024" s="53" customFormat="1">
      <c r="A79" s="51"/>
      <c r="B79" s="70" t="s">
        <v>159</v>
      </c>
      <c r="C79" s="61" t="s">
        <v>160</v>
      </c>
      <c r="D79" s="62" t="s">
        <v>44</v>
      </c>
      <c r="E79" s="37">
        <v>40</v>
      </c>
      <c r="F79" s="38">
        <v>7.95</v>
      </c>
      <c r="G79" s="38">
        <f t="shared" si="11"/>
        <v>318</v>
      </c>
      <c r="H79" s="38">
        <f t="shared" si="12"/>
        <v>7.2885122046127444</v>
      </c>
      <c r="I79" s="38">
        <f t="shared" si="13"/>
        <v>291.5404881845098</v>
      </c>
      <c r="J79" s="54"/>
      <c r="ALZ79"/>
      <c r="AMA79"/>
      <c r="AMB79"/>
      <c r="AMC79"/>
      <c r="AMD79"/>
      <c r="AME79"/>
      <c r="AMF79"/>
      <c r="AMG79"/>
      <c r="AMH79"/>
      <c r="AMI79"/>
      <c r="AMJ79"/>
    </row>
    <row r="80" spans="1:1024" s="53" customFormat="1">
      <c r="A80" s="51"/>
      <c r="B80" s="70" t="s">
        <v>161</v>
      </c>
      <c r="C80" s="61" t="s">
        <v>162</v>
      </c>
      <c r="D80" s="62" t="s">
        <v>44</v>
      </c>
      <c r="E80" s="37">
        <v>40</v>
      </c>
      <c r="F80" s="38">
        <v>31.42</v>
      </c>
      <c r="G80" s="38">
        <f t="shared" si="11"/>
        <v>1256.8</v>
      </c>
      <c r="H80" s="38">
        <f t="shared" si="12"/>
        <v>28.805667103010368</v>
      </c>
      <c r="I80" s="38">
        <f t="shared" si="13"/>
        <v>1152.2266841204148</v>
      </c>
      <c r="ALZ80"/>
      <c r="AMA80"/>
      <c r="AMB80"/>
      <c r="AMC80"/>
      <c r="AMD80"/>
      <c r="AME80"/>
      <c r="AMF80"/>
      <c r="AMG80"/>
      <c r="AMH80"/>
      <c r="AMI80"/>
      <c r="AMJ80"/>
    </row>
    <row r="81" spans="1:1024" s="53" customFormat="1" ht="31.5">
      <c r="A81" s="51"/>
      <c r="B81" s="70" t="s">
        <v>163</v>
      </c>
      <c r="C81" s="61" t="s">
        <v>164</v>
      </c>
      <c r="D81" s="62" t="s">
        <v>37</v>
      </c>
      <c r="E81" s="37">
        <v>5</v>
      </c>
      <c r="F81" s="38">
        <v>3219.12</v>
      </c>
      <c r="G81" s="38">
        <f t="shared" si="11"/>
        <v>16095.6</v>
      </c>
      <c r="H81" s="38">
        <f t="shared" si="12"/>
        <v>2951.2698626557203</v>
      </c>
      <c r="I81" s="38">
        <f t="shared" si="13"/>
        <v>14756.349313278602</v>
      </c>
      <c r="J81" s="54"/>
      <c r="ALZ81"/>
      <c r="AMA81"/>
      <c r="AMB81"/>
      <c r="AMC81"/>
      <c r="AMD81"/>
      <c r="AME81"/>
      <c r="AMF81"/>
      <c r="AMG81"/>
      <c r="AMH81"/>
      <c r="AMI81"/>
      <c r="AMJ81"/>
    </row>
    <row r="82" spans="1:1024" s="27" customFormat="1" ht="63">
      <c r="B82" s="70" t="s">
        <v>165</v>
      </c>
      <c r="C82" s="35" t="s">
        <v>166</v>
      </c>
      <c r="D82" s="36" t="s">
        <v>19</v>
      </c>
      <c r="E82" s="37">
        <v>1400</v>
      </c>
      <c r="F82" s="38">
        <v>116.57</v>
      </c>
      <c r="G82" s="38">
        <f t="shared" si="11"/>
        <v>163198</v>
      </c>
      <c r="H82" s="38">
        <f t="shared" si="12"/>
        <v>106.87067518134687</v>
      </c>
      <c r="I82" s="38">
        <f t="shared" si="13"/>
        <v>149618.94525388561</v>
      </c>
      <c r="K82" s="50"/>
      <c r="ALZ82"/>
      <c r="AMA82"/>
      <c r="AMB82"/>
      <c r="AMC82"/>
      <c r="AMD82"/>
      <c r="AME82"/>
      <c r="AMF82"/>
      <c r="AMG82"/>
      <c r="AMH82"/>
      <c r="AMI82"/>
      <c r="AMJ82"/>
    </row>
    <row r="83" spans="1:1024" s="27" customFormat="1" ht="31.5">
      <c r="B83" s="70" t="s">
        <v>167</v>
      </c>
      <c r="C83" s="35" t="s">
        <v>168</v>
      </c>
      <c r="D83" s="36" t="s">
        <v>19</v>
      </c>
      <c r="E83" s="37">
        <v>300</v>
      </c>
      <c r="F83" s="38">
        <v>173.15</v>
      </c>
      <c r="G83" s="38">
        <f t="shared" si="11"/>
        <v>51945</v>
      </c>
      <c r="H83" s="38">
        <f t="shared" si="12"/>
        <v>158.74287902247758</v>
      </c>
      <c r="I83" s="38">
        <f t="shared" si="13"/>
        <v>47622.863706743272</v>
      </c>
      <c r="K83" s="50"/>
      <c r="ALZ83"/>
      <c r="AMA83"/>
      <c r="AMB83"/>
      <c r="AMC83"/>
      <c r="AMD83"/>
      <c r="AME83"/>
      <c r="AMF83"/>
      <c r="AMG83"/>
      <c r="AMH83"/>
      <c r="AMI83"/>
      <c r="AMJ83"/>
    </row>
    <row r="84" spans="1:1024" s="27" customFormat="1">
      <c r="B84" s="70" t="s">
        <v>169</v>
      </c>
      <c r="C84" s="34" t="s">
        <v>170</v>
      </c>
      <c r="D84" s="36" t="s">
        <v>19</v>
      </c>
      <c r="E84" s="37">
        <v>100</v>
      </c>
      <c r="F84" s="38">
        <v>29.21</v>
      </c>
      <c r="G84" s="38">
        <f t="shared" si="11"/>
        <v>2921</v>
      </c>
      <c r="H84" s="38">
        <f t="shared" si="12"/>
        <v>26.779552389526827</v>
      </c>
      <c r="I84" s="38">
        <f t="shared" si="13"/>
        <v>2677.9552389526825</v>
      </c>
      <c r="K84" s="50"/>
      <c r="ALZ84"/>
      <c r="AMA84"/>
      <c r="AMB84"/>
      <c r="AMC84"/>
      <c r="AMD84"/>
      <c r="AME84"/>
      <c r="AMF84"/>
      <c r="AMG84"/>
      <c r="AMH84"/>
      <c r="AMI84"/>
      <c r="AMJ84"/>
    </row>
    <row r="85" spans="1:1024" s="27" customFormat="1" ht="31.5">
      <c r="B85" s="70" t="s">
        <v>171</v>
      </c>
      <c r="C85" s="35" t="s">
        <v>172</v>
      </c>
      <c r="D85" s="36" t="s">
        <v>173</v>
      </c>
      <c r="E85" s="37">
        <v>60</v>
      </c>
      <c r="F85" s="38">
        <v>21.76</v>
      </c>
      <c r="G85" s="38">
        <f t="shared" si="11"/>
        <v>1305.5999999999999</v>
      </c>
      <c r="H85" s="38">
        <f t="shared" si="12"/>
        <v>19.949437178914884</v>
      </c>
      <c r="I85" s="38">
        <f t="shared" si="13"/>
        <v>1196.9662307348931</v>
      </c>
      <c r="J85" s="75"/>
      <c r="K85" s="75"/>
      <c r="L85" s="75"/>
      <c r="M85" s="75"/>
      <c r="ALZ85"/>
      <c r="AMA85"/>
      <c r="AMB85"/>
      <c r="AMC85"/>
      <c r="AMD85"/>
      <c r="AME85"/>
      <c r="AMF85"/>
      <c r="AMG85"/>
      <c r="AMH85"/>
      <c r="AMI85"/>
      <c r="AMJ85"/>
    </row>
    <row r="86" spans="1:1024" s="27" customFormat="1" ht="31.5">
      <c r="B86" s="70" t="s">
        <v>174</v>
      </c>
      <c r="C86" s="35" t="s">
        <v>175</v>
      </c>
      <c r="D86" s="36" t="s">
        <v>173</v>
      </c>
      <c r="E86" s="37">
        <v>40</v>
      </c>
      <c r="F86" s="38">
        <v>78.510000000000005</v>
      </c>
      <c r="G86" s="38">
        <f t="shared" si="11"/>
        <v>3140.4</v>
      </c>
      <c r="H86" s="38">
        <f t="shared" si="12"/>
        <v>71.977495998005864</v>
      </c>
      <c r="I86" s="38">
        <f t="shared" si="13"/>
        <v>2879.0998399202344</v>
      </c>
      <c r="ALZ86"/>
      <c r="AMA86"/>
      <c r="AMB86"/>
      <c r="AMC86"/>
      <c r="AMD86"/>
      <c r="AME86"/>
      <c r="AMF86"/>
      <c r="AMG86"/>
      <c r="AMH86"/>
      <c r="AMI86"/>
      <c r="AMJ86"/>
    </row>
    <row r="87" spans="1:1024" s="27" customFormat="1" ht="47.25">
      <c r="B87" s="70" t="s">
        <v>176</v>
      </c>
      <c r="C87" s="35" t="s">
        <v>177</v>
      </c>
      <c r="D87" s="36" t="s">
        <v>173</v>
      </c>
      <c r="E87" s="37">
        <v>60</v>
      </c>
      <c r="F87" s="38">
        <v>244.45</v>
      </c>
      <c r="G87" s="38">
        <f t="shared" si="11"/>
        <v>14667</v>
      </c>
      <c r="H87" s="38">
        <f t="shared" si="12"/>
        <v>224.11029036699185</v>
      </c>
      <c r="I87" s="38">
        <f t="shared" si="13"/>
        <v>13446.617422019512</v>
      </c>
      <c r="ALZ87"/>
      <c r="AMA87"/>
      <c r="AMB87"/>
      <c r="AMC87"/>
      <c r="AMD87"/>
      <c r="AME87"/>
      <c r="AMF87"/>
      <c r="AMG87"/>
      <c r="AMH87"/>
      <c r="AMI87"/>
      <c r="AMJ87"/>
    </row>
    <row r="88" spans="1:1024" s="53" customFormat="1">
      <c r="A88" s="51"/>
      <c r="B88" s="70" t="s">
        <v>178</v>
      </c>
      <c r="C88" s="59" t="s">
        <v>179</v>
      </c>
      <c r="D88" s="52" t="s">
        <v>173</v>
      </c>
      <c r="E88" s="37">
        <v>6</v>
      </c>
      <c r="F88" s="38">
        <v>120.19</v>
      </c>
      <c r="G88" s="38">
        <f t="shared" si="11"/>
        <v>721.14</v>
      </c>
      <c r="H88" s="38">
        <f t="shared" si="12"/>
        <v>110.18946941791268</v>
      </c>
      <c r="I88" s="38">
        <f t="shared" si="13"/>
        <v>661.13681650747606</v>
      </c>
      <c r="ALZ88"/>
      <c r="AMA88"/>
      <c r="AMB88"/>
      <c r="AMC88"/>
      <c r="AMD88"/>
      <c r="AME88"/>
      <c r="AMF88"/>
      <c r="AMG88"/>
      <c r="AMH88"/>
      <c r="AMI88"/>
      <c r="AMJ88"/>
    </row>
    <row r="89" spans="1:1024" s="27" customFormat="1">
      <c r="B89" s="39"/>
      <c r="C89" s="40" t="s">
        <v>180</v>
      </c>
      <c r="D89" s="55"/>
      <c r="E89" s="56"/>
      <c r="F89" s="41"/>
      <c r="G89" s="42">
        <f>SUBTOTAL(9,G70:G88)</f>
        <v>299305.94000000006</v>
      </c>
      <c r="H89" s="41"/>
      <c r="I89" s="42">
        <f>SUBTOTAL(9,I70:I88)</f>
        <v>274401.88636516855</v>
      </c>
      <c r="ALZ89"/>
      <c r="AMA89"/>
      <c r="AMB89"/>
      <c r="AMC89"/>
      <c r="AMD89"/>
      <c r="AME89"/>
      <c r="AMF89"/>
      <c r="AMG89"/>
      <c r="AMH89"/>
      <c r="AMI89"/>
      <c r="AMJ89"/>
    </row>
    <row r="90" spans="1:1024" s="69" customFormat="1">
      <c r="A90" s="64"/>
      <c r="B90" s="65" t="s">
        <v>181</v>
      </c>
      <c r="C90" s="76" t="s">
        <v>182</v>
      </c>
      <c r="D90" s="67"/>
      <c r="E90" s="68"/>
      <c r="F90" s="47"/>
      <c r="G90" s="48"/>
      <c r="H90" s="47"/>
      <c r="I90" s="48"/>
      <c r="ALZ90"/>
      <c r="AMA90"/>
      <c r="AMB90"/>
      <c r="AMC90"/>
      <c r="AMD90"/>
      <c r="AME90"/>
      <c r="AMF90"/>
      <c r="AMG90"/>
      <c r="AMH90"/>
      <c r="AMI90"/>
      <c r="AMJ90"/>
    </row>
    <row r="91" spans="1:1024" s="53" customFormat="1">
      <c r="A91" s="51"/>
      <c r="B91" s="70" t="s">
        <v>183</v>
      </c>
      <c r="C91" s="61" t="s">
        <v>184</v>
      </c>
      <c r="D91" s="52" t="s">
        <v>19</v>
      </c>
      <c r="E91" s="37">
        <v>150</v>
      </c>
      <c r="F91" s="38">
        <v>46.36</v>
      </c>
      <c r="G91" s="38">
        <f t="shared" ref="G91:G96" si="14">ROUND(E91*F91,2)</f>
        <v>6954</v>
      </c>
      <c r="H91" s="38">
        <f t="shared" ref="H91:H96" si="15">F91*$I$5</f>
        <v>42.502569283754319</v>
      </c>
      <c r="I91" s="38">
        <f t="shared" ref="I91:I96" si="16">H91*E91</f>
        <v>6375.3853925631474</v>
      </c>
      <c r="ALZ91"/>
      <c r="AMA91"/>
      <c r="AMB91"/>
      <c r="AMC91"/>
      <c r="AMD91"/>
      <c r="AME91"/>
      <c r="AMF91"/>
      <c r="AMG91"/>
      <c r="AMH91"/>
      <c r="AMI91"/>
      <c r="AMJ91"/>
    </row>
    <row r="92" spans="1:1024" s="53" customFormat="1">
      <c r="A92" s="51"/>
      <c r="B92" s="70" t="s">
        <v>185</v>
      </c>
      <c r="C92" s="61" t="s">
        <v>186</v>
      </c>
      <c r="D92" s="52" t="s">
        <v>19</v>
      </c>
      <c r="E92" s="37">
        <v>160</v>
      </c>
      <c r="F92" s="38">
        <v>55.31</v>
      </c>
      <c r="G92" s="38">
        <f t="shared" si="14"/>
        <v>8849.6</v>
      </c>
      <c r="H92" s="38">
        <f t="shared" si="15"/>
        <v>50.70787547636867</v>
      </c>
      <c r="I92" s="38">
        <f t="shared" si="16"/>
        <v>8113.2600762189868</v>
      </c>
      <c r="ALZ92"/>
      <c r="AMA92"/>
      <c r="AMB92"/>
      <c r="AMC92"/>
      <c r="AMD92"/>
      <c r="AME92"/>
      <c r="AMF92"/>
      <c r="AMG92"/>
      <c r="AMH92"/>
      <c r="AMI92"/>
      <c r="AMJ92"/>
    </row>
    <row r="93" spans="1:1024" s="53" customFormat="1">
      <c r="A93" s="51"/>
      <c r="B93" s="70" t="s">
        <v>187</v>
      </c>
      <c r="C93" s="61" t="s">
        <v>188</v>
      </c>
      <c r="D93" s="52" t="s">
        <v>44</v>
      </c>
      <c r="E93" s="37">
        <v>150</v>
      </c>
      <c r="F93" s="38">
        <v>16.690000000000001</v>
      </c>
      <c r="G93" s="38">
        <f t="shared" si="14"/>
        <v>2503.5</v>
      </c>
      <c r="H93" s="38">
        <f t="shared" si="15"/>
        <v>15.301291659746756</v>
      </c>
      <c r="I93" s="38">
        <f t="shared" si="16"/>
        <v>2295.1937489620132</v>
      </c>
      <c r="J93" s="54"/>
      <c r="ALZ93"/>
      <c r="AMA93"/>
      <c r="AMB93"/>
      <c r="AMC93"/>
      <c r="AMD93"/>
      <c r="AME93"/>
      <c r="AMF93"/>
      <c r="AMG93"/>
      <c r="AMH93"/>
      <c r="AMI93"/>
      <c r="AMJ93"/>
    </row>
    <row r="94" spans="1:1024" s="53" customFormat="1">
      <c r="A94" s="77"/>
      <c r="B94" s="70" t="s">
        <v>189</v>
      </c>
      <c r="C94" s="61" t="s">
        <v>190</v>
      </c>
      <c r="D94" s="52" t="s">
        <v>19</v>
      </c>
      <c r="E94" s="37">
        <v>30</v>
      </c>
      <c r="F94" s="38">
        <v>57.82</v>
      </c>
      <c r="G94" s="38">
        <f t="shared" si="14"/>
        <v>1734.6</v>
      </c>
      <c r="H94" s="38">
        <f t="shared" si="15"/>
        <v>53.009028386252687</v>
      </c>
      <c r="I94" s="38">
        <f t="shared" si="16"/>
        <v>1590.2708515875806</v>
      </c>
      <c r="J94" s="54"/>
      <c r="ALZ94"/>
      <c r="AMA94"/>
      <c r="AMB94"/>
      <c r="AMC94"/>
      <c r="AMD94"/>
      <c r="AME94"/>
      <c r="AMF94"/>
      <c r="AMG94"/>
      <c r="AMH94"/>
      <c r="AMI94"/>
      <c r="AMJ94"/>
    </row>
    <row r="95" spans="1:1024" s="53" customFormat="1" ht="31.5">
      <c r="A95" s="77"/>
      <c r="B95" s="70" t="s">
        <v>191</v>
      </c>
      <c r="C95" s="61" t="s">
        <v>192</v>
      </c>
      <c r="D95" s="52" t="s">
        <v>19</v>
      </c>
      <c r="E95" s="37">
        <v>30</v>
      </c>
      <c r="F95" s="38">
        <v>207.16</v>
      </c>
      <c r="G95" s="38">
        <f t="shared" si="14"/>
        <v>6214.8</v>
      </c>
      <c r="H95" s="38">
        <f t="shared" si="15"/>
        <v>189.92304255441209</v>
      </c>
      <c r="I95" s="38">
        <f t="shared" si="16"/>
        <v>5697.691276632363</v>
      </c>
      <c r="J95" s="54"/>
      <c r="ALZ95"/>
      <c r="AMA95"/>
      <c r="AMB95"/>
      <c r="AMC95"/>
      <c r="AMD95"/>
      <c r="AME95"/>
      <c r="AMF95"/>
      <c r="AMG95"/>
      <c r="AMH95"/>
      <c r="AMI95"/>
      <c r="AMJ95"/>
    </row>
    <row r="96" spans="1:1024" s="53" customFormat="1">
      <c r="A96" s="77"/>
      <c r="B96" s="70" t="s">
        <v>193</v>
      </c>
      <c r="C96" s="61" t="s">
        <v>194</v>
      </c>
      <c r="D96" s="52" t="s">
        <v>19</v>
      </c>
      <c r="E96" s="37">
        <v>20</v>
      </c>
      <c r="F96" s="38">
        <v>51.76</v>
      </c>
      <c r="G96" s="38">
        <f t="shared" si="14"/>
        <v>1035.2</v>
      </c>
      <c r="H96" s="38">
        <f t="shared" si="15"/>
        <v>47.45325681896297</v>
      </c>
      <c r="I96" s="38">
        <f t="shared" si="16"/>
        <v>949.06513637925946</v>
      </c>
      <c r="J96" s="54"/>
      <c r="ALZ96"/>
      <c r="AMA96"/>
      <c r="AMB96"/>
      <c r="AMC96"/>
      <c r="AMD96"/>
      <c r="AME96"/>
      <c r="AMF96"/>
      <c r="AMG96"/>
      <c r="AMH96"/>
      <c r="AMI96"/>
      <c r="AMJ96"/>
    </row>
    <row r="97" spans="1:1024" s="53" customFormat="1">
      <c r="A97" s="71"/>
      <c r="B97" s="72"/>
      <c r="C97" s="73" t="s">
        <v>195</v>
      </c>
      <c r="D97" s="74"/>
      <c r="E97" s="56"/>
      <c r="F97" s="41"/>
      <c r="G97" s="42">
        <f>SUBTOTAL(9,G91:G96)</f>
        <v>27291.699999999997</v>
      </c>
      <c r="H97" s="41"/>
      <c r="I97" s="42">
        <f>SUBTOTAL(9,I91:I96)</f>
        <v>25020.866482343354</v>
      </c>
      <c r="ALZ97"/>
      <c r="AMA97"/>
      <c r="AMB97"/>
      <c r="AMC97"/>
      <c r="AMD97"/>
      <c r="AME97"/>
      <c r="AMF97"/>
      <c r="AMG97"/>
      <c r="AMH97"/>
      <c r="AMI97"/>
      <c r="AMJ97"/>
    </row>
    <row r="98" spans="1:1024" s="27" customFormat="1">
      <c r="B98" s="28" t="s">
        <v>196</v>
      </c>
      <c r="C98" s="29" t="s">
        <v>197</v>
      </c>
      <c r="D98" s="45"/>
      <c r="E98" s="31"/>
      <c r="F98" s="32"/>
      <c r="G98" s="33"/>
      <c r="H98" s="32"/>
      <c r="I98" s="33"/>
      <c r="ALZ98"/>
      <c r="AMA98"/>
      <c r="AMB98"/>
      <c r="AMC98"/>
      <c r="AMD98"/>
      <c r="AME98"/>
      <c r="AMF98"/>
      <c r="AMG98"/>
      <c r="AMH98"/>
      <c r="AMI98"/>
      <c r="AMJ98"/>
    </row>
    <row r="99" spans="1:1024" s="27" customFormat="1">
      <c r="B99" s="34" t="s">
        <v>198</v>
      </c>
      <c r="C99" s="78" t="s">
        <v>199</v>
      </c>
      <c r="D99" s="36" t="s">
        <v>19</v>
      </c>
      <c r="E99" s="37">
        <v>60</v>
      </c>
      <c r="F99" s="38">
        <v>42.29</v>
      </c>
      <c r="G99" s="38">
        <f t="shared" ref="G99:G126" si="17">ROUND(E99*F99,2)</f>
        <v>2537.4</v>
      </c>
      <c r="H99" s="38">
        <f t="shared" ref="H99:H126" si="18">F99*$I$5</f>
        <v>38.771217752587795</v>
      </c>
      <c r="I99" s="38">
        <f t="shared" ref="I99:I126" si="19">H99*E99</f>
        <v>2326.2730651552679</v>
      </c>
      <c r="K99" s="50"/>
      <c r="ALZ99"/>
      <c r="AMA99"/>
      <c r="AMB99"/>
      <c r="AMC99"/>
      <c r="AMD99"/>
      <c r="AME99"/>
      <c r="AMF99"/>
      <c r="AMG99"/>
      <c r="AMH99"/>
      <c r="AMI99"/>
      <c r="AMJ99"/>
    </row>
    <row r="100" spans="1:1024" s="53" customFormat="1">
      <c r="A100" s="51"/>
      <c r="B100" s="34" t="s">
        <v>200</v>
      </c>
      <c r="C100" s="79" t="s">
        <v>201</v>
      </c>
      <c r="D100" s="52" t="s">
        <v>19</v>
      </c>
      <c r="E100" s="37">
        <v>60</v>
      </c>
      <c r="F100" s="38">
        <v>58.66</v>
      </c>
      <c r="G100" s="38">
        <f t="shared" si="17"/>
        <v>3519.6</v>
      </c>
      <c r="H100" s="38">
        <f t="shared" si="18"/>
        <v>53.779135336174029</v>
      </c>
      <c r="I100" s="38">
        <f t="shared" si="19"/>
        <v>3226.7481201704418</v>
      </c>
      <c r="J100" s="54"/>
      <c r="ALZ100"/>
      <c r="AMA100"/>
      <c r="AMB100"/>
      <c r="AMC100"/>
      <c r="AMD100"/>
      <c r="AME100"/>
      <c r="AMF100"/>
      <c r="AMG100"/>
      <c r="AMH100"/>
      <c r="AMI100"/>
      <c r="AMJ100"/>
    </row>
    <row r="101" spans="1:1024" s="53" customFormat="1">
      <c r="A101" s="51"/>
      <c r="B101" s="34" t="s">
        <v>202</v>
      </c>
      <c r="C101" s="34" t="s">
        <v>203</v>
      </c>
      <c r="D101" s="36" t="s">
        <v>19</v>
      </c>
      <c r="E101" s="37">
        <v>20</v>
      </c>
      <c r="F101" s="38">
        <v>38.6</v>
      </c>
      <c r="G101" s="38">
        <f t="shared" si="17"/>
        <v>772</v>
      </c>
      <c r="H101" s="38">
        <f t="shared" si="18"/>
        <v>35.38824793686188</v>
      </c>
      <c r="I101" s="38">
        <f t="shared" si="19"/>
        <v>707.76495873723763</v>
      </c>
      <c r="J101" s="54"/>
      <c r="ALZ101"/>
      <c r="AMA101"/>
      <c r="AMB101"/>
      <c r="AMC101"/>
      <c r="AMD101"/>
      <c r="AME101"/>
      <c r="AMF101"/>
      <c r="AMG101"/>
      <c r="AMH101"/>
      <c r="AMI101"/>
      <c r="AMJ101"/>
    </row>
    <row r="102" spans="1:1024" s="53" customFormat="1">
      <c r="A102" s="51"/>
      <c r="B102" s="34" t="s">
        <v>204</v>
      </c>
      <c r="C102" s="34" t="s">
        <v>205</v>
      </c>
      <c r="D102" s="36" t="s">
        <v>19</v>
      </c>
      <c r="E102" s="37">
        <v>40</v>
      </c>
      <c r="F102" s="38">
        <v>67.92</v>
      </c>
      <c r="G102" s="38">
        <f t="shared" si="17"/>
        <v>2716.8</v>
      </c>
      <c r="H102" s="38">
        <f t="shared" si="18"/>
        <v>62.268647665068883</v>
      </c>
      <c r="I102" s="38">
        <f t="shared" si="19"/>
        <v>2490.7459066027554</v>
      </c>
      <c r="J102" s="54"/>
      <c r="ALZ102"/>
      <c r="AMA102"/>
      <c r="AMB102"/>
      <c r="AMC102"/>
      <c r="AMD102"/>
      <c r="AME102"/>
      <c r="AMF102"/>
      <c r="AMG102"/>
      <c r="AMH102"/>
      <c r="AMI102"/>
      <c r="AMJ102"/>
    </row>
    <row r="103" spans="1:1024" s="27" customFormat="1" ht="31.5">
      <c r="B103" s="34" t="s">
        <v>206</v>
      </c>
      <c r="C103" s="80" t="s">
        <v>207</v>
      </c>
      <c r="D103" s="36" t="s">
        <v>19</v>
      </c>
      <c r="E103" s="37">
        <v>160</v>
      </c>
      <c r="F103" s="38">
        <v>71.7</v>
      </c>
      <c r="G103" s="38">
        <f t="shared" si="17"/>
        <v>11472</v>
      </c>
      <c r="H103" s="38">
        <f t="shared" si="18"/>
        <v>65.734128939714935</v>
      </c>
      <c r="I103" s="38">
        <f t="shared" si="19"/>
        <v>10517.46063035439</v>
      </c>
      <c r="ALZ103"/>
      <c r="AMA103"/>
      <c r="AMB103"/>
      <c r="AMC103"/>
      <c r="AMD103"/>
      <c r="AME103"/>
      <c r="AMF103"/>
      <c r="AMG103"/>
      <c r="AMH103"/>
      <c r="AMI103"/>
      <c r="AMJ103"/>
    </row>
    <row r="104" spans="1:1024" s="53" customFormat="1" ht="31.5">
      <c r="A104" s="51"/>
      <c r="B104" s="34" t="s">
        <v>208</v>
      </c>
      <c r="C104" s="79" t="s">
        <v>209</v>
      </c>
      <c r="D104" s="52" t="s">
        <v>19</v>
      </c>
      <c r="E104" s="37">
        <v>120</v>
      </c>
      <c r="F104" s="38">
        <v>208.56</v>
      </c>
      <c r="G104" s="38">
        <f t="shared" si="17"/>
        <v>25027.200000000001</v>
      </c>
      <c r="H104" s="38">
        <f t="shared" si="18"/>
        <v>191.20655413761435</v>
      </c>
      <c r="I104" s="38">
        <f t="shared" si="19"/>
        <v>22944.786496513723</v>
      </c>
      <c r="ALZ104"/>
      <c r="AMA104"/>
      <c r="AMB104"/>
      <c r="AMC104"/>
      <c r="AMD104"/>
      <c r="AME104"/>
      <c r="AMF104"/>
      <c r="AMG104"/>
      <c r="AMH104"/>
      <c r="AMI104"/>
      <c r="AMJ104"/>
    </row>
    <row r="105" spans="1:1024" s="53" customFormat="1">
      <c r="A105" s="77"/>
      <c r="B105" s="34" t="s">
        <v>210</v>
      </c>
      <c r="C105" s="79" t="s">
        <v>211</v>
      </c>
      <c r="D105" s="52" t="s">
        <v>19</v>
      </c>
      <c r="E105" s="37">
        <v>50</v>
      </c>
      <c r="F105" s="38">
        <v>91.64</v>
      </c>
      <c r="G105" s="38">
        <f t="shared" si="17"/>
        <v>4582</v>
      </c>
      <c r="H105" s="38">
        <f t="shared" si="18"/>
        <v>84.015001060466901</v>
      </c>
      <c r="I105" s="38">
        <f t="shared" si="19"/>
        <v>4200.7500530233447</v>
      </c>
      <c r="ALZ105"/>
      <c r="AMA105"/>
      <c r="AMB105"/>
      <c r="AMC105"/>
      <c r="AMD105"/>
      <c r="AME105"/>
      <c r="AMF105"/>
      <c r="AMG105"/>
      <c r="AMH105"/>
      <c r="AMI105"/>
      <c r="AMJ105"/>
    </row>
    <row r="106" spans="1:1024" s="53" customFormat="1" ht="49.5" customHeight="1">
      <c r="A106" s="77"/>
      <c r="B106" s="34" t="s">
        <v>212</v>
      </c>
      <c r="C106" s="59" t="s">
        <v>213</v>
      </c>
      <c r="D106" s="52" t="s">
        <v>19</v>
      </c>
      <c r="E106" s="37">
        <v>30</v>
      </c>
      <c r="F106" s="38">
        <v>181.15</v>
      </c>
      <c r="G106" s="38">
        <f t="shared" si="17"/>
        <v>5434.5</v>
      </c>
      <c r="H106" s="38">
        <f t="shared" si="18"/>
        <v>166.07723092649039</v>
      </c>
      <c r="I106" s="38">
        <f t="shared" si="19"/>
        <v>4982.3169277947118</v>
      </c>
      <c r="ALZ106"/>
      <c r="AMA106"/>
      <c r="AMB106"/>
      <c r="AMC106"/>
      <c r="AMD106"/>
      <c r="AME106"/>
      <c r="AMF106"/>
      <c r="AMG106"/>
      <c r="AMH106"/>
      <c r="AMI106"/>
      <c r="AMJ106"/>
    </row>
    <row r="107" spans="1:1024" s="53" customFormat="1">
      <c r="A107" s="77"/>
      <c r="B107" s="34" t="s">
        <v>214</v>
      </c>
      <c r="C107" s="59" t="s">
        <v>215</v>
      </c>
      <c r="D107" s="36" t="s">
        <v>19</v>
      </c>
      <c r="E107" s="37">
        <v>30</v>
      </c>
      <c r="F107" s="38">
        <v>110.6</v>
      </c>
      <c r="G107" s="38">
        <f t="shared" si="17"/>
        <v>3318</v>
      </c>
      <c r="H107" s="38">
        <f t="shared" si="18"/>
        <v>101.3974150729773</v>
      </c>
      <c r="I107" s="38">
        <f t="shared" si="19"/>
        <v>3041.9224521893188</v>
      </c>
      <c r="ALZ107"/>
      <c r="AMA107"/>
      <c r="AMB107"/>
      <c r="AMC107"/>
      <c r="AMD107"/>
      <c r="AME107"/>
      <c r="AMF107"/>
      <c r="AMG107"/>
      <c r="AMH107"/>
      <c r="AMI107"/>
      <c r="AMJ107"/>
    </row>
    <row r="108" spans="1:1024" s="53" customFormat="1">
      <c r="A108" s="77"/>
      <c r="B108" s="34" t="s">
        <v>216</v>
      </c>
      <c r="C108" s="34" t="s">
        <v>217</v>
      </c>
      <c r="D108" s="36" t="s">
        <v>19</v>
      </c>
      <c r="E108" s="37">
        <v>120</v>
      </c>
      <c r="F108" s="38">
        <v>55.38</v>
      </c>
      <c r="G108" s="38">
        <f t="shared" si="17"/>
        <v>6645.6</v>
      </c>
      <c r="H108" s="38">
        <f t="shared" si="18"/>
        <v>50.772051055528777</v>
      </c>
      <c r="I108" s="38">
        <f t="shared" si="19"/>
        <v>6092.6461266634533</v>
      </c>
      <c r="ALZ108"/>
      <c r="AMA108"/>
      <c r="AMB108"/>
      <c r="AMC108"/>
      <c r="AMD108"/>
      <c r="AME108"/>
      <c r="AMF108"/>
      <c r="AMG108"/>
      <c r="AMH108"/>
      <c r="AMI108"/>
      <c r="AMJ108"/>
    </row>
    <row r="109" spans="1:1024" s="27" customFormat="1" ht="31.5">
      <c r="B109" s="34" t="s">
        <v>218</v>
      </c>
      <c r="C109" s="35" t="s">
        <v>219</v>
      </c>
      <c r="D109" s="36" t="s">
        <v>19</v>
      </c>
      <c r="E109" s="37">
        <v>50</v>
      </c>
      <c r="F109" s="38">
        <v>372.55</v>
      </c>
      <c r="G109" s="38">
        <f t="shared" si="17"/>
        <v>18627.5</v>
      </c>
      <c r="H109" s="38">
        <f t="shared" si="18"/>
        <v>341.55160022999723</v>
      </c>
      <c r="I109" s="38">
        <f t="shared" si="19"/>
        <v>17077.58001149986</v>
      </c>
      <c r="ALZ109"/>
      <c r="AMA109"/>
      <c r="AMB109"/>
      <c r="AMC109"/>
      <c r="AMD109"/>
      <c r="AME109"/>
      <c r="AMF109"/>
      <c r="AMG109"/>
      <c r="AMH109"/>
      <c r="AMI109"/>
      <c r="AMJ109"/>
    </row>
    <row r="110" spans="1:1024" s="27" customFormat="1" ht="47.25">
      <c r="B110" s="34" t="s">
        <v>220</v>
      </c>
      <c r="C110" s="35" t="s">
        <v>221</v>
      </c>
      <c r="D110" s="36" t="s">
        <v>19</v>
      </c>
      <c r="E110" s="37">
        <v>12</v>
      </c>
      <c r="F110" s="38">
        <v>240.12</v>
      </c>
      <c r="G110" s="38">
        <f t="shared" si="17"/>
        <v>2881.44</v>
      </c>
      <c r="H110" s="38">
        <f t="shared" si="18"/>
        <v>220.14057239894493</v>
      </c>
      <c r="I110" s="38">
        <f t="shared" si="19"/>
        <v>2641.6868687873393</v>
      </c>
      <c r="K110" s="50"/>
      <c r="ALZ110"/>
      <c r="AMA110"/>
      <c r="AMB110"/>
      <c r="AMC110"/>
      <c r="AMD110"/>
      <c r="AME110"/>
      <c r="AMF110"/>
      <c r="AMG110"/>
      <c r="AMH110"/>
      <c r="AMI110"/>
      <c r="AMJ110"/>
    </row>
    <row r="111" spans="1:1024" s="53" customFormat="1" ht="31.5">
      <c r="A111" s="51"/>
      <c r="B111" s="34" t="s">
        <v>222</v>
      </c>
      <c r="C111" s="59" t="s">
        <v>223</v>
      </c>
      <c r="D111" s="52" t="s">
        <v>19</v>
      </c>
      <c r="E111" s="37">
        <v>6</v>
      </c>
      <c r="F111" s="38">
        <v>131.5</v>
      </c>
      <c r="G111" s="38">
        <f t="shared" si="17"/>
        <v>789</v>
      </c>
      <c r="H111" s="38">
        <f t="shared" si="18"/>
        <v>120.5584094222108</v>
      </c>
      <c r="I111" s="38">
        <f t="shared" si="19"/>
        <v>723.35045653326483</v>
      </c>
      <c r="ALZ111"/>
      <c r="AMA111"/>
      <c r="AMB111"/>
      <c r="AMC111"/>
      <c r="AMD111"/>
      <c r="AME111"/>
      <c r="AMF111"/>
      <c r="AMG111"/>
      <c r="AMH111"/>
      <c r="AMI111"/>
      <c r="AMJ111"/>
    </row>
    <row r="112" spans="1:1024" s="53" customFormat="1" ht="31.5">
      <c r="A112" s="51"/>
      <c r="B112" s="34" t="s">
        <v>224</v>
      </c>
      <c r="C112" s="59" t="s">
        <v>225</v>
      </c>
      <c r="D112" s="52" t="s">
        <v>44</v>
      </c>
      <c r="E112" s="37">
        <v>40</v>
      </c>
      <c r="F112" s="38">
        <v>19.2</v>
      </c>
      <c r="G112" s="38">
        <f t="shared" si="17"/>
        <v>768</v>
      </c>
      <c r="H112" s="38">
        <f t="shared" si="18"/>
        <v>17.602444569630777</v>
      </c>
      <c r="I112" s="38">
        <f t="shared" si="19"/>
        <v>704.09778278523106</v>
      </c>
      <c r="ALZ112"/>
      <c r="AMA112"/>
      <c r="AMB112"/>
      <c r="AMC112"/>
      <c r="AMD112"/>
      <c r="AME112"/>
      <c r="AMF112"/>
      <c r="AMG112"/>
      <c r="AMH112"/>
      <c r="AMI112"/>
      <c r="AMJ112"/>
    </row>
    <row r="113" spans="1:1024" s="53" customFormat="1" ht="47.25">
      <c r="A113" s="51"/>
      <c r="B113" s="34" t="s">
        <v>226</v>
      </c>
      <c r="C113" s="59" t="s">
        <v>227</v>
      </c>
      <c r="D113" s="52" t="s">
        <v>44</v>
      </c>
      <c r="E113" s="37">
        <v>60</v>
      </c>
      <c r="F113" s="38">
        <v>92.52</v>
      </c>
      <c r="G113" s="38">
        <f t="shared" si="17"/>
        <v>5551.2</v>
      </c>
      <c r="H113" s="38">
        <f t="shared" si="18"/>
        <v>84.821779769908318</v>
      </c>
      <c r="I113" s="38">
        <f t="shared" si="19"/>
        <v>5089.3067861944992</v>
      </c>
      <c r="ALZ113"/>
      <c r="AMA113"/>
      <c r="AMB113"/>
      <c r="AMC113"/>
      <c r="AMD113"/>
      <c r="AME113"/>
      <c r="AMF113"/>
      <c r="AMG113"/>
      <c r="AMH113"/>
      <c r="AMI113"/>
      <c r="AMJ113"/>
    </row>
    <row r="114" spans="1:1024" s="53" customFormat="1" ht="31.5">
      <c r="A114" s="77"/>
      <c r="B114" s="34" t="s">
        <v>228</v>
      </c>
      <c r="C114" s="59" t="s">
        <v>229</v>
      </c>
      <c r="D114" s="52" t="s">
        <v>44</v>
      </c>
      <c r="E114" s="37">
        <v>60</v>
      </c>
      <c r="F114" s="38">
        <v>13.51</v>
      </c>
      <c r="G114" s="38">
        <f t="shared" si="17"/>
        <v>810.6</v>
      </c>
      <c r="H114" s="38">
        <f t="shared" si="18"/>
        <v>12.385886777901657</v>
      </c>
      <c r="I114" s="38">
        <f t="shared" si="19"/>
        <v>743.15320667409947</v>
      </c>
      <c r="ALZ114"/>
      <c r="AMA114"/>
      <c r="AMB114"/>
      <c r="AMC114"/>
      <c r="AMD114"/>
      <c r="AME114"/>
      <c r="AMF114"/>
      <c r="AMG114"/>
      <c r="AMH114"/>
      <c r="AMI114"/>
      <c r="AMJ114"/>
    </row>
    <row r="115" spans="1:1024" s="27" customFormat="1" ht="31.5">
      <c r="B115" s="34" t="s">
        <v>230</v>
      </c>
      <c r="C115" s="35" t="s">
        <v>231</v>
      </c>
      <c r="D115" s="36" t="s">
        <v>25</v>
      </c>
      <c r="E115" s="37">
        <v>4</v>
      </c>
      <c r="F115" s="38">
        <v>100.22</v>
      </c>
      <c r="G115" s="38">
        <f t="shared" si="17"/>
        <v>400.88</v>
      </c>
      <c r="H115" s="38">
        <f t="shared" si="18"/>
        <v>91.88109347752065</v>
      </c>
      <c r="I115" s="38">
        <f t="shared" si="19"/>
        <v>367.5243739100826</v>
      </c>
      <c r="ALZ115"/>
      <c r="AMA115"/>
      <c r="AMB115"/>
      <c r="AMC115"/>
      <c r="AMD115"/>
      <c r="AME115"/>
      <c r="AMF115"/>
      <c r="AMG115"/>
      <c r="AMH115"/>
      <c r="AMI115"/>
      <c r="AMJ115"/>
    </row>
    <row r="116" spans="1:1024" s="53" customFormat="1" ht="31.5">
      <c r="A116" s="51"/>
      <c r="B116" s="34" t="s">
        <v>232</v>
      </c>
      <c r="C116" s="59" t="s">
        <v>233</v>
      </c>
      <c r="D116" s="52" t="s">
        <v>19</v>
      </c>
      <c r="E116" s="37">
        <v>20</v>
      </c>
      <c r="F116" s="38">
        <v>122.09</v>
      </c>
      <c r="G116" s="38">
        <f t="shared" si="17"/>
        <v>2441.8000000000002</v>
      </c>
      <c r="H116" s="38">
        <f t="shared" si="18"/>
        <v>111.93137799511572</v>
      </c>
      <c r="I116" s="38">
        <f t="shared" si="19"/>
        <v>2238.6275599023147</v>
      </c>
      <c r="ALZ116"/>
      <c r="AMA116"/>
      <c r="AMB116"/>
      <c r="AMC116"/>
      <c r="AMD116"/>
      <c r="AME116"/>
      <c r="AMF116"/>
      <c r="AMG116"/>
      <c r="AMH116"/>
      <c r="AMI116"/>
      <c r="AMJ116"/>
    </row>
    <row r="117" spans="1:1024" s="53" customFormat="1">
      <c r="A117" s="51"/>
      <c r="B117" s="34" t="s">
        <v>234</v>
      </c>
      <c r="C117" s="59" t="s">
        <v>235</v>
      </c>
      <c r="D117" s="52" t="s">
        <v>19</v>
      </c>
      <c r="E117" s="37">
        <v>60</v>
      </c>
      <c r="F117" s="38">
        <v>73.06</v>
      </c>
      <c r="G117" s="38">
        <f t="shared" si="17"/>
        <v>4383.6000000000004</v>
      </c>
      <c r="H117" s="38">
        <f t="shared" si="18"/>
        <v>66.980968763397115</v>
      </c>
      <c r="I117" s="38">
        <f t="shared" si="19"/>
        <v>4018.8581258038271</v>
      </c>
      <c r="ALZ117"/>
      <c r="AMA117"/>
      <c r="AMB117"/>
      <c r="AMC117"/>
      <c r="AMD117"/>
      <c r="AME117"/>
      <c r="AMF117"/>
      <c r="AMG117"/>
      <c r="AMH117"/>
      <c r="AMI117"/>
      <c r="AMJ117"/>
    </row>
    <row r="118" spans="1:1024" s="53" customFormat="1" ht="31.5">
      <c r="A118" s="51"/>
      <c r="B118" s="34" t="s">
        <v>236</v>
      </c>
      <c r="C118" s="59" t="s">
        <v>237</v>
      </c>
      <c r="D118" s="52" t="s">
        <v>19</v>
      </c>
      <c r="E118" s="37">
        <v>20</v>
      </c>
      <c r="F118" s="38">
        <v>78.34</v>
      </c>
      <c r="G118" s="38">
        <f t="shared" si="17"/>
        <v>1566.8</v>
      </c>
      <c r="H118" s="38">
        <f t="shared" si="18"/>
        <v>71.82164102004559</v>
      </c>
      <c r="I118" s="38">
        <f t="shared" si="19"/>
        <v>1436.4328204009119</v>
      </c>
      <c r="ALZ118"/>
      <c r="AMA118"/>
      <c r="AMB118"/>
      <c r="AMC118"/>
      <c r="AMD118"/>
      <c r="AME118"/>
      <c r="AMF118"/>
      <c r="AMG118"/>
      <c r="AMH118"/>
      <c r="AMI118"/>
      <c r="AMJ118"/>
    </row>
    <row r="119" spans="1:1024" s="53" customFormat="1">
      <c r="A119" s="51"/>
      <c r="B119" s="34" t="s">
        <v>238</v>
      </c>
      <c r="C119" s="59" t="s">
        <v>239</v>
      </c>
      <c r="D119" s="52" t="s">
        <v>44</v>
      </c>
      <c r="E119" s="37">
        <v>3</v>
      </c>
      <c r="F119" s="38">
        <v>60.34</v>
      </c>
      <c r="G119" s="38">
        <f t="shared" si="17"/>
        <v>181.02</v>
      </c>
      <c r="H119" s="38">
        <f t="shared" si="18"/>
        <v>55.319349236016734</v>
      </c>
      <c r="I119" s="38">
        <f t="shared" si="19"/>
        <v>165.9580477080502</v>
      </c>
      <c r="ALZ119"/>
      <c r="AMA119"/>
      <c r="AMB119"/>
      <c r="AMC119"/>
      <c r="AMD119"/>
      <c r="AME119"/>
      <c r="AMF119"/>
      <c r="AMG119"/>
      <c r="AMH119"/>
      <c r="AMI119"/>
      <c r="AMJ119"/>
    </row>
    <row r="120" spans="1:1024" s="53" customFormat="1" ht="31.5">
      <c r="A120" s="51"/>
      <c r="B120" s="34" t="s">
        <v>240</v>
      </c>
      <c r="C120" s="59" t="s">
        <v>241</v>
      </c>
      <c r="D120" s="52" t="s">
        <v>44</v>
      </c>
      <c r="E120" s="37">
        <v>3</v>
      </c>
      <c r="F120" s="38">
        <v>57.82</v>
      </c>
      <c r="G120" s="38">
        <f t="shared" si="17"/>
        <v>173.46</v>
      </c>
      <c r="H120" s="38">
        <f t="shared" si="18"/>
        <v>53.009028386252687</v>
      </c>
      <c r="I120" s="38">
        <f t="shared" si="19"/>
        <v>159.02708515875807</v>
      </c>
      <c r="ALZ120"/>
      <c r="AMA120"/>
      <c r="AMB120"/>
      <c r="AMC120"/>
      <c r="AMD120"/>
      <c r="AME120"/>
      <c r="AMF120"/>
      <c r="AMG120"/>
      <c r="AMH120"/>
      <c r="AMI120"/>
      <c r="AMJ120"/>
    </row>
    <row r="121" spans="1:1024" s="69" customFormat="1">
      <c r="A121" s="51"/>
      <c r="B121" s="34" t="s">
        <v>242</v>
      </c>
      <c r="C121" s="61" t="s">
        <v>243</v>
      </c>
      <c r="D121" s="62" t="s">
        <v>19</v>
      </c>
      <c r="E121" s="37">
        <v>100</v>
      </c>
      <c r="F121" s="38">
        <v>1.39</v>
      </c>
      <c r="G121" s="38">
        <f t="shared" si="17"/>
        <v>139</v>
      </c>
      <c r="H121" s="38">
        <f t="shared" si="18"/>
        <v>1.2743436433222282</v>
      </c>
      <c r="I121" s="38">
        <f t="shared" si="19"/>
        <v>127.43436433222281</v>
      </c>
      <c r="ALZ121"/>
      <c r="AMA121"/>
      <c r="AMB121"/>
      <c r="AMC121"/>
      <c r="AMD121"/>
      <c r="AME121"/>
      <c r="AMF121"/>
      <c r="AMG121"/>
      <c r="AMH121"/>
      <c r="AMI121"/>
      <c r="AMJ121"/>
    </row>
    <row r="122" spans="1:1024" s="53" customFormat="1">
      <c r="A122" s="51"/>
      <c r="B122" s="34" t="s">
        <v>244</v>
      </c>
      <c r="C122" s="59" t="s">
        <v>245</v>
      </c>
      <c r="D122" s="52" t="s">
        <v>19</v>
      </c>
      <c r="E122" s="37">
        <v>10</v>
      </c>
      <c r="F122" s="38">
        <v>29.04</v>
      </c>
      <c r="G122" s="38">
        <f t="shared" si="17"/>
        <v>290.39999999999998</v>
      </c>
      <c r="H122" s="38">
        <f t="shared" si="18"/>
        <v>26.623697411566553</v>
      </c>
      <c r="I122" s="38">
        <f t="shared" si="19"/>
        <v>266.23697411566553</v>
      </c>
      <c r="ALZ122"/>
      <c r="AMA122"/>
      <c r="AMB122"/>
      <c r="AMC122"/>
      <c r="AMD122"/>
      <c r="AME122"/>
      <c r="AMF122"/>
      <c r="AMG122"/>
      <c r="AMH122"/>
      <c r="AMI122"/>
      <c r="AMJ122"/>
    </row>
    <row r="123" spans="1:1024" s="82" customFormat="1">
      <c r="A123" s="81"/>
      <c r="B123" s="34" t="s">
        <v>246</v>
      </c>
      <c r="C123" s="59" t="s">
        <v>247</v>
      </c>
      <c r="D123" s="52" t="s">
        <v>19</v>
      </c>
      <c r="E123" s="37">
        <v>60</v>
      </c>
      <c r="F123" s="38">
        <v>10.09</v>
      </c>
      <c r="G123" s="38">
        <f t="shared" si="17"/>
        <v>605.4</v>
      </c>
      <c r="H123" s="38">
        <f t="shared" si="18"/>
        <v>9.2504513389361751</v>
      </c>
      <c r="I123" s="38">
        <f t="shared" si="19"/>
        <v>555.02708033617046</v>
      </c>
      <c r="ALZ123"/>
      <c r="AMA123"/>
      <c r="AMB123"/>
      <c r="AMC123"/>
      <c r="AMD123"/>
      <c r="AME123"/>
      <c r="AMF123"/>
      <c r="AMG123"/>
      <c r="AMH123"/>
      <c r="AMI123"/>
      <c r="AMJ123"/>
    </row>
    <row r="124" spans="1:1024" s="27" customFormat="1">
      <c r="B124" s="34" t="s">
        <v>248</v>
      </c>
      <c r="C124" s="35" t="s">
        <v>249</v>
      </c>
      <c r="D124" s="36" t="s">
        <v>19</v>
      </c>
      <c r="E124" s="37">
        <v>100</v>
      </c>
      <c r="F124" s="38">
        <v>30.79</v>
      </c>
      <c r="G124" s="38">
        <f t="shared" si="17"/>
        <v>3079</v>
      </c>
      <c r="H124" s="38">
        <f t="shared" si="18"/>
        <v>28.228086890569358</v>
      </c>
      <c r="I124" s="38">
        <f t="shared" si="19"/>
        <v>2822.8086890569357</v>
      </c>
      <c r="ALZ124"/>
      <c r="AMA124"/>
      <c r="AMB124"/>
      <c r="AMC124"/>
      <c r="AMD124"/>
      <c r="AME124"/>
      <c r="AMF124"/>
      <c r="AMG124"/>
      <c r="AMH124"/>
      <c r="AMI124"/>
      <c r="AMJ124"/>
    </row>
    <row r="125" spans="1:1024" s="27" customFormat="1">
      <c r="B125" s="34" t="s">
        <v>250</v>
      </c>
      <c r="C125" s="35" t="s">
        <v>251</v>
      </c>
      <c r="D125" s="36" t="s">
        <v>25</v>
      </c>
      <c r="E125" s="37">
        <v>180</v>
      </c>
      <c r="F125" s="38">
        <v>7.26</v>
      </c>
      <c r="G125" s="38">
        <f t="shared" si="17"/>
        <v>1306.8</v>
      </c>
      <c r="H125" s="38">
        <f t="shared" si="18"/>
        <v>6.6559243528916383</v>
      </c>
      <c r="I125" s="38">
        <f t="shared" si="19"/>
        <v>1198.0663835204948</v>
      </c>
      <c r="J125" s="75"/>
      <c r="K125" s="75"/>
      <c r="L125" s="75"/>
      <c r="M125" s="75"/>
      <c r="ALZ125"/>
      <c r="AMA125"/>
      <c r="AMB125"/>
      <c r="AMC125"/>
      <c r="AMD125"/>
      <c r="AME125"/>
      <c r="AMF125"/>
      <c r="AMG125"/>
      <c r="AMH125"/>
      <c r="AMI125"/>
      <c r="AMJ125"/>
    </row>
    <row r="126" spans="1:1024" s="27" customFormat="1">
      <c r="B126" s="34" t="s">
        <v>252</v>
      </c>
      <c r="C126" s="35" t="s">
        <v>253</v>
      </c>
      <c r="D126" s="36" t="s">
        <v>44</v>
      </c>
      <c r="E126" s="37">
        <v>60</v>
      </c>
      <c r="F126" s="38">
        <v>21.97</v>
      </c>
      <c r="G126" s="38">
        <f t="shared" si="17"/>
        <v>1318.2</v>
      </c>
      <c r="H126" s="38">
        <f t="shared" si="18"/>
        <v>20.14196391639522</v>
      </c>
      <c r="I126" s="38">
        <f t="shared" si="19"/>
        <v>1208.5178349837131</v>
      </c>
      <c r="ALZ126"/>
      <c r="AMA126"/>
      <c r="AMB126"/>
      <c r="AMC126"/>
      <c r="AMD126"/>
      <c r="AME126"/>
      <c r="AMF126"/>
      <c r="AMG126"/>
      <c r="AMH126"/>
      <c r="AMI126"/>
      <c r="AMJ126"/>
    </row>
    <row r="127" spans="1:1024" s="27" customFormat="1">
      <c r="B127" s="39"/>
      <c r="C127" s="40" t="s">
        <v>254</v>
      </c>
      <c r="D127" s="55"/>
      <c r="E127" s="41"/>
      <c r="F127" s="41"/>
      <c r="G127" s="42">
        <f>SUBTOTAL(9,G99:G126)</f>
        <v>111339.20000000003</v>
      </c>
      <c r="H127" s="41"/>
      <c r="I127" s="42">
        <f>SUBTOTAL(9,I99:I126)</f>
        <v>102075.10918890809</v>
      </c>
      <c r="ALZ127"/>
      <c r="AMA127"/>
      <c r="AMB127"/>
      <c r="AMC127"/>
      <c r="AMD127"/>
      <c r="AME127"/>
      <c r="AMF127"/>
      <c r="AMG127"/>
      <c r="AMH127"/>
      <c r="AMI127"/>
      <c r="AMJ127"/>
    </row>
    <row r="128" spans="1:1024" s="27" customFormat="1">
      <c r="B128" s="28" t="s">
        <v>255</v>
      </c>
      <c r="C128" s="29" t="s">
        <v>256</v>
      </c>
      <c r="D128" s="36"/>
      <c r="E128" s="31"/>
      <c r="F128" s="32"/>
      <c r="G128" s="33"/>
      <c r="H128" s="32"/>
      <c r="I128" s="33"/>
      <c r="ALZ128"/>
      <c r="AMA128"/>
      <c r="AMB128"/>
      <c r="AMC128"/>
      <c r="AMD128"/>
      <c r="AME128"/>
      <c r="AMF128"/>
      <c r="AMG128"/>
      <c r="AMH128"/>
      <c r="AMI128"/>
      <c r="AMJ128"/>
    </row>
    <row r="129" spans="1:1024" s="27" customFormat="1">
      <c r="B129" s="34" t="s">
        <v>257</v>
      </c>
      <c r="C129" s="78" t="s">
        <v>258</v>
      </c>
      <c r="D129" s="36" t="s">
        <v>44</v>
      </c>
      <c r="E129" s="37">
        <v>200</v>
      </c>
      <c r="F129" s="38">
        <v>5.31</v>
      </c>
      <c r="G129" s="38">
        <f t="shared" ref="G129:G142" si="20">ROUND(E129*F129,2)</f>
        <v>1062</v>
      </c>
      <c r="H129" s="38">
        <f t="shared" ref="H129:H142" si="21">F129*$I$5</f>
        <v>4.8681760762885116</v>
      </c>
      <c r="I129" s="38">
        <f t="shared" ref="I129:I142" si="22">H129*E129</f>
        <v>973.63521525770227</v>
      </c>
      <c r="ALZ129"/>
      <c r="AMA129"/>
      <c r="AMB129"/>
      <c r="AMC129"/>
      <c r="AMD129"/>
      <c r="AME129"/>
      <c r="AMF129"/>
      <c r="AMG129"/>
      <c r="AMH129"/>
      <c r="AMI129"/>
      <c r="AMJ129"/>
    </row>
    <row r="130" spans="1:1024" s="27" customFormat="1">
      <c r="B130" s="34" t="s">
        <v>259</v>
      </c>
      <c r="C130" s="78" t="s">
        <v>260</v>
      </c>
      <c r="D130" s="36" t="s">
        <v>19</v>
      </c>
      <c r="E130" s="37">
        <v>400</v>
      </c>
      <c r="F130" s="38">
        <v>4.4400000000000004</v>
      </c>
      <c r="G130" s="38">
        <f t="shared" si="20"/>
        <v>1776</v>
      </c>
      <c r="H130" s="38">
        <f t="shared" si="21"/>
        <v>4.0705653067271177</v>
      </c>
      <c r="I130" s="38">
        <f t="shared" si="22"/>
        <v>1628.226122690847</v>
      </c>
      <c r="ALZ130"/>
      <c r="AMA130"/>
      <c r="AMB130"/>
      <c r="AMC130"/>
      <c r="AMD130"/>
      <c r="AME130"/>
      <c r="AMF130"/>
      <c r="AMG130"/>
      <c r="AMH130"/>
      <c r="AMI130"/>
      <c r="AMJ130"/>
    </row>
    <row r="131" spans="1:1024" s="27" customFormat="1">
      <c r="B131" s="34" t="s">
        <v>261</v>
      </c>
      <c r="C131" s="78" t="s">
        <v>262</v>
      </c>
      <c r="D131" s="36" t="s">
        <v>19</v>
      </c>
      <c r="E131" s="37">
        <v>160</v>
      </c>
      <c r="F131" s="38">
        <v>42.13</v>
      </c>
      <c r="G131" s="38">
        <f t="shared" si="20"/>
        <v>6740.8</v>
      </c>
      <c r="H131" s="38">
        <f t="shared" si="21"/>
        <v>38.624530714507536</v>
      </c>
      <c r="I131" s="38">
        <f t="shared" si="22"/>
        <v>6179.9249143212055</v>
      </c>
      <c r="ALZ131"/>
      <c r="AMA131"/>
      <c r="AMB131"/>
      <c r="AMC131"/>
      <c r="AMD131"/>
      <c r="AME131"/>
      <c r="AMF131"/>
      <c r="AMG131"/>
      <c r="AMH131"/>
      <c r="AMI131"/>
      <c r="AMJ131"/>
    </row>
    <row r="132" spans="1:1024" s="53" customFormat="1">
      <c r="A132" s="51"/>
      <c r="B132" s="34" t="s">
        <v>263</v>
      </c>
      <c r="C132" s="83" t="s">
        <v>264</v>
      </c>
      <c r="D132" s="52" t="s">
        <v>19</v>
      </c>
      <c r="E132" s="37">
        <v>400</v>
      </c>
      <c r="F132" s="38">
        <v>38.090000000000003</v>
      </c>
      <c r="G132" s="38">
        <f t="shared" si="20"/>
        <v>15236</v>
      </c>
      <c r="H132" s="38">
        <f t="shared" si="21"/>
        <v>34.920683002981065</v>
      </c>
      <c r="I132" s="38">
        <f t="shared" si="22"/>
        <v>13968.273201192425</v>
      </c>
      <c r="ALZ132"/>
      <c r="AMA132"/>
      <c r="AMB132"/>
      <c r="AMC132"/>
      <c r="AMD132"/>
      <c r="AME132"/>
      <c r="AMF132"/>
      <c r="AMG132"/>
      <c r="AMH132"/>
      <c r="AMI132"/>
      <c r="AMJ132"/>
    </row>
    <row r="133" spans="1:1024" s="27" customFormat="1" ht="31.5">
      <c r="B133" s="34" t="s">
        <v>265</v>
      </c>
      <c r="C133" s="78" t="s">
        <v>266</v>
      </c>
      <c r="D133" s="36" t="s">
        <v>19</v>
      </c>
      <c r="E133" s="37">
        <v>20</v>
      </c>
      <c r="F133" s="38">
        <v>10.44</v>
      </c>
      <c r="G133" s="38">
        <f t="shared" si="20"/>
        <v>208.8</v>
      </c>
      <c r="H133" s="38">
        <f t="shared" si="21"/>
        <v>9.5713292347367354</v>
      </c>
      <c r="I133" s="38">
        <f t="shared" si="22"/>
        <v>191.42658469473471</v>
      </c>
      <c r="ALZ133"/>
      <c r="AMA133"/>
      <c r="AMB133"/>
      <c r="AMC133"/>
      <c r="AMD133"/>
      <c r="AME133"/>
      <c r="AMF133"/>
      <c r="AMG133"/>
      <c r="AMH133"/>
      <c r="AMI133"/>
      <c r="AMJ133"/>
    </row>
    <row r="134" spans="1:1024" s="27" customFormat="1" ht="31.5">
      <c r="B134" s="34" t="s">
        <v>267</v>
      </c>
      <c r="C134" s="35" t="s">
        <v>268</v>
      </c>
      <c r="D134" s="36" t="s">
        <v>19</v>
      </c>
      <c r="E134" s="37">
        <v>120</v>
      </c>
      <c r="F134" s="38">
        <v>70.38</v>
      </c>
      <c r="G134" s="38">
        <f t="shared" si="20"/>
        <v>8445.6</v>
      </c>
      <c r="H134" s="38">
        <f t="shared" si="21"/>
        <v>64.523960875552817</v>
      </c>
      <c r="I134" s="38">
        <f t="shared" si="22"/>
        <v>7742.8753050663381</v>
      </c>
      <c r="J134" s="75"/>
      <c r="K134" s="75"/>
      <c r="L134" s="75"/>
      <c r="M134" s="75"/>
      <c r="ALZ134"/>
      <c r="AMA134"/>
      <c r="AMB134"/>
      <c r="AMC134"/>
      <c r="AMD134"/>
      <c r="AME134"/>
      <c r="AMF134"/>
      <c r="AMG134"/>
      <c r="AMH134"/>
      <c r="AMI134"/>
      <c r="AMJ134"/>
    </row>
    <row r="135" spans="1:1024" s="53" customFormat="1" ht="31.5">
      <c r="A135" s="51"/>
      <c r="B135" s="34" t="s">
        <v>269</v>
      </c>
      <c r="C135" s="79" t="s">
        <v>270</v>
      </c>
      <c r="D135" s="52" t="s">
        <v>19</v>
      </c>
      <c r="E135" s="37">
        <v>10</v>
      </c>
      <c r="F135" s="38">
        <v>68.42</v>
      </c>
      <c r="G135" s="38">
        <f t="shared" si="20"/>
        <v>684.2</v>
      </c>
      <c r="H135" s="38">
        <f t="shared" si="21"/>
        <v>62.727044659069684</v>
      </c>
      <c r="I135" s="38">
        <f t="shared" si="22"/>
        <v>627.27044659069679</v>
      </c>
      <c r="ALZ135"/>
      <c r="AMA135"/>
      <c r="AMB135"/>
      <c r="AMC135"/>
      <c r="AMD135"/>
      <c r="AME135"/>
      <c r="AMF135"/>
      <c r="AMG135"/>
      <c r="AMH135"/>
      <c r="AMI135"/>
      <c r="AMJ135"/>
    </row>
    <row r="136" spans="1:1024" s="27" customFormat="1">
      <c r="B136" s="34" t="s">
        <v>271</v>
      </c>
      <c r="C136" s="35" t="s">
        <v>272</v>
      </c>
      <c r="D136" s="36" t="s">
        <v>44</v>
      </c>
      <c r="E136" s="37">
        <v>40</v>
      </c>
      <c r="F136" s="38">
        <v>19.87</v>
      </c>
      <c r="G136" s="38">
        <f t="shared" si="20"/>
        <v>794.8</v>
      </c>
      <c r="H136" s="38">
        <f t="shared" si="21"/>
        <v>18.216696541591855</v>
      </c>
      <c r="I136" s="38">
        <f t="shared" si="22"/>
        <v>728.66786166367422</v>
      </c>
      <c r="J136" s="75"/>
      <c r="K136" s="75"/>
      <c r="L136" s="75"/>
      <c r="M136" s="75"/>
      <c r="ALZ136"/>
      <c r="AMA136"/>
      <c r="AMB136"/>
      <c r="AMC136"/>
      <c r="AMD136"/>
      <c r="AME136"/>
      <c r="AMF136"/>
      <c r="AMG136"/>
      <c r="AMH136"/>
      <c r="AMI136"/>
      <c r="AMJ136"/>
    </row>
    <row r="137" spans="1:1024" s="53" customFormat="1" ht="31.5">
      <c r="A137" s="51"/>
      <c r="B137" s="34" t="s">
        <v>273</v>
      </c>
      <c r="C137" s="61" t="s">
        <v>274</v>
      </c>
      <c r="D137" s="52" t="s">
        <v>19</v>
      </c>
      <c r="E137" s="37">
        <v>10</v>
      </c>
      <c r="F137" s="38">
        <v>57.82</v>
      </c>
      <c r="G137" s="38">
        <f t="shared" si="20"/>
        <v>578.20000000000005</v>
      </c>
      <c r="H137" s="38">
        <f t="shared" si="21"/>
        <v>53.009028386252687</v>
      </c>
      <c r="I137" s="38">
        <f t="shared" si="22"/>
        <v>530.09028386252692</v>
      </c>
      <c r="ALZ137"/>
      <c r="AMA137"/>
      <c r="AMB137"/>
      <c r="AMC137"/>
      <c r="AMD137"/>
      <c r="AME137"/>
      <c r="AMF137"/>
      <c r="AMG137"/>
      <c r="AMH137"/>
      <c r="AMI137"/>
      <c r="AMJ137"/>
    </row>
    <row r="138" spans="1:1024" s="53" customFormat="1">
      <c r="A138" s="51"/>
      <c r="B138" s="34" t="s">
        <v>275</v>
      </c>
      <c r="C138" s="59" t="s">
        <v>276</v>
      </c>
      <c r="D138" s="52" t="s">
        <v>44</v>
      </c>
      <c r="E138" s="37">
        <v>12</v>
      </c>
      <c r="F138" s="38">
        <v>24.74</v>
      </c>
      <c r="G138" s="38">
        <f t="shared" si="20"/>
        <v>296.88</v>
      </c>
      <c r="H138" s="38">
        <f t="shared" si="21"/>
        <v>22.681483263159659</v>
      </c>
      <c r="I138" s="38">
        <f t="shared" si="22"/>
        <v>272.1777991579159</v>
      </c>
      <c r="ALZ138"/>
      <c r="AMA138"/>
      <c r="AMB138"/>
      <c r="AMC138"/>
      <c r="AMD138"/>
      <c r="AME138"/>
      <c r="AMF138"/>
      <c r="AMG138"/>
      <c r="AMH138"/>
      <c r="AMI138"/>
      <c r="AMJ138"/>
    </row>
    <row r="139" spans="1:1024" s="27" customFormat="1" ht="31.5">
      <c r="B139" s="34" t="s">
        <v>277</v>
      </c>
      <c r="C139" s="35" t="s">
        <v>278</v>
      </c>
      <c r="D139" s="36" t="s">
        <v>19</v>
      </c>
      <c r="E139" s="37">
        <v>8</v>
      </c>
      <c r="F139" s="38">
        <v>352.13</v>
      </c>
      <c r="G139" s="38">
        <f t="shared" si="20"/>
        <v>2817.04</v>
      </c>
      <c r="H139" s="38">
        <f t="shared" si="21"/>
        <v>322.83066699500449</v>
      </c>
      <c r="I139" s="38">
        <f t="shared" si="22"/>
        <v>2582.6453359600359</v>
      </c>
      <c r="ALZ139"/>
      <c r="AMA139"/>
      <c r="AMB139"/>
      <c r="AMC139"/>
      <c r="AMD139"/>
      <c r="AME139"/>
      <c r="AMF139"/>
      <c r="AMG139"/>
      <c r="AMH139"/>
      <c r="AMI139"/>
      <c r="AMJ139"/>
    </row>
    <row r="140" spans="1:1024" s="27" customFormat="1">
      <c r="B140" s="34" t="s">
        <v>279</v>
      </c>
      <c r="C140" s="35" t="s">
        <v>280</v>
      </c>
      <c r="D140" s="36" t="s">
        <v>44</v>
      </c>
      <c r="E140" s="37">
        <v>8</v>
      </c>
      <c r="F140" s="38">
        <v>73.22</v>
      </c>
      <c r="G140" s="38">
        <f t="shared" si="20"/>
        <v>585.76</v>
      </c>
      <c r="H140" s="38">
        <f t="shared" si="21"/>
        <v>67.127655801477374</v>
      </c>
      <c r="I140" s="38">
        <f t="shared" si="22"/>
        <v>537.02124641181899</v>
      </c>
      <c r="ALZ140"/>
      <c r="AMA140"/>
      <c r="AMB140"/>
      <c r="AMC140"/>
      <c r="AMD140"/>
      <c r="AME140"/>
      <c r="AMF140"/>
      <c r="AMG140"/>
      <c r="AMH140"/>
      <c r="AMI140"/>
      <c r="AMJ140"/>
    </row>
    <row r="141" spans="1:1024" s="27" customFormat="1" ht="47.25">
      <c r="B141" s="34" t="s">
        <v>281</v>
      </c>
      <c r="C141" s="35" t="s">
        <v>282</v>
      </c>
      <c r="D141" s="36" t="s">
        <v>44</v>
      </c>
      <c r="E141" s="37">
        <v>40</v>
      </c>
      <c r="F141" s="38">
        <v>19.45</v>
      </c>
      <c r="G141" s="38">
        <f t="shared" si="20"/>
        <v>778</v>
      </c>
      <c r="H141" s="38">
        <f t="shared" si="21"/>
        <v>17.83164306663118</v>
      </c>
      <c r="I141" s="38">
        <f t="shared" si="22"/>
        <v>713.26572266524727</v>
      </c>
      <c r="ALZ141"/>
      <c r="AMA141"/>
      <c r="AMB141"/>
      <c r="AMC141"/>
      <c r="AMD141"/>
      <c r="AME141"/>
      <c r="AMF141"/>
      <c r="AMG141"/>
      <c r="AMH141"/>
      <c r="AMI141"/>
      <c r="AMJ141"/>
    </row>
    <row r="142" spans="1:1024" s="27" customFormat="1" ht="47.25">
      <c r="B142" s="34" t="s">
        <v>283</v>
      </c>
      <c r="C142" s="35" t="s">
        <v>284</v>
      </c>
      <c r="D142" s="36" t="s">
        <v>19</v>
      </c>
      <c r="E142" s="37">
        <v>12</v>
      </c>
      <c r="F142" s="38">
        <v>876.12</v>
      </c>
      <c r="G142" s="38">
        <f t="shared" si="20"/>
        <v>10513.44</v>
      </c>
      <c r="H142" s="38">
        <f t="shared" si="21"/>
        <v>803.22154876796446</v>
      </c>
      <c r="I142" s="38">
        <f t="shared" si="22"/>
        <v>9638.6585852155731</v>
      </c>
      <c r="ALZ142"/>
      <c r="AMA142"/>
      <c r="AMB142"/>
      <c r="AMC142"/>
      <c r="AMD142"/>
      <c r="AME142"/>
      <c r="AMF142"/>
      <c r="AMG142"/>
      <c r="AMH142"/>
      <c r="AMI142"/>
      <c r="AMJ142"/>
    </row>
    <row r="143" spans="1:1024" s="27" customFormat="1">
      <c r="B143" s="39"/>
      <c r="C143" s="40" t="s">
        <v>285</v>
      </c>
      <c r="D143" s="55"/>
      <c r="E143" s="56"/>
      <c r="F143" s="41"/>
      <c r="G143" s="42">
        <f>SUBTOTAL(9,G129:G142)</f>
        <v>50517.52</v>
      </c>
      <c r="H143" s="41"/>
      <c r="I143" s="42">
        <f>SUBTOTAL(9,I129:I142)</f>
        <v>46314.158624750737</v>
      </c>
      <c r="ALZ143"/>
      <c r="AMA143"/>
      <c r="AMB143"/>
      <c r="AMC143"/>
      <c r="AMD143"/>
      <c r="AME143"/>
      <c r="AMF143"/>
      <c r="AMG143"/>
      <c r="AMH143"/>
      <c r="AMI143"/>
      <c r="AMJ143"/>
    </row>
    <row r="144" spans="1:1024" s="27" customFormat="1">
      <c r="B144" s="28" t="s">
        <v>286</v>
      </c>
      <c r="C144" s="29" t="s">
        <v>287</v>
      </c>
      <c r="D144" s="84"/>
      <c r="E144" s="31"/>
      <c r="F144" s="32"/>
      <c r="G144" s="33"/>
      <c r="H144" s="32"/>
      <c r="I144" s="33"/>
      <c r="ALZ144"/>
      <c r="AMA144"/>
      <c r="AMB144"/>
      <c r="AMC144"/>
      <c r="AMD144"/>
      <c r="AME144"/>
      <c r="AMF144"/>
      <c r="AMG144"/>
      <c r="AMH144"/>
      <c r="AMI144"/>
      <c r="AMJ144"/>
    </row>
    <row r="145" spans="1:1024" s="69" customFormat="1" ht="31.5">
      <c r="A145" s="51"/>
      <c r="B145" s="70" t="s">
        <v>288</v>
      </c>
      <c r="C145" s="61" t="s">
        <v>289</v>
      </c>
      <c r="D145" s="52" t="s">
        <v>44</v>
      </c>
      <c r="E145" s="37">
        <v>10</v>
      </c>
      <c r="F145" s="38">
        <v>60.15</v>
      </c>
      <c r="G145" s="38">
        <f t="shared" ref="G145:G192" si="23">ROUND(E145*F145,2)</f>
        <v>601.5</v>
      </c>
      <c r="H145" s="38">
        <f t="shared" ref="H145:H192" si="24">F145*$I$5</f>
        <v>55.145158378296422</v>
      </c>
      <c r="I145" s="38">
        <f t="shared" ref="I145:I192" si="25">H145*E145</f>
        <v>551.45158378296424</v>
      </c>
      <c r="ALZ145"/>
      <c r="AMA145"/>
      <c r="AMB145"/>
      <c r="AMC145"/>
      <c r="AMD145"/>
      <c r="AME145"/>
      <c r="AMF145"/>
      <c r="AMG145"/>
      <c r="AMH145"/>
      <c r="AMI145"/>
      <c r="AMJ145"/>
    </row>
    <row r="146" spans="1:1024" s="53" customFormat="1" ht="31.5">
      <c r="A146" s="51"/>
      <c r="B146" s="70" t="s">
        <v>290</v>
      </c>
      <c r="C146" s="59" t="s">
        <v>291</v>
      </c>
      <c r="D146" s="52" t="s">
        <v>25</v>
      </c>
      <c r="E146" s="37">
        <v>8</v>
      </c>
      <c r="F146" s="38">
        <v>526.88</v>
      </c>
      <c r="G146" s="38">
        <f t="shared" si="23"/>
        <v>4215.04</v>
      </c>
      <c r="H146" s="38">
        <f t="shared" si="24"/>
        <v>483.04041639828461</v>
      </c>
      <c r="I146" s="38">
        <f t="shared" si="25"/>
        <v>3864.3233311862768</v>
      </c>
      <c r="ALZ146"/>
      <c r="AMA146"/>
      <c r="AMB146"/>
      <c r="AMC146"/>
      <c r="AMD146"/>
      <c r="AME146"/>
      <c r="AMF146"/>
      <c r="AMG146"/>
      <c r="AMH146"/>
      <c r="AMI146"/>
      <c r="AMJ146"/>
    </row>
    <row r="147" spans="1:1024" s="53" customFormat="1" ht="31.5">
      <c r="A147" s="51"/>
      <c r="B147" s="70" t="s">
        <v>292</v>
      </c>
      <c r="C147" s="59" t="s">
        <v>293</v>
      </c>
      <c r="D147" s="52" t="s">
        <v>25</v>
      </c>
      <c r="E147" s="37">
        <v>4</v>
      </c>
      <c r="F147" s="38">
        <v>571.83000000000004</v>
      </c>
      <c r="G147" s="38">
        <f t="shared" si="23"/>
        <v>2287.3200000000002</v>
      </c>
      <c r="H147" s="38">
        <f t="shared" si="24"/>
        <v>524.25030615895673</v>
      </c>
      <c r="I147" s="38">
        <f t="shared" si="25"/>
        <v>2097.0012246358269</v>
      </c>
      <c r="ALZ147"/>
      <c r="AMA147"/>
      <c r="AMB147"/>
      <c r="AMC147"/>
      <c r="AMD147"/>
      <c r="AME147"/>
      <c r="AMF147"/>
      <c r="AMG147"/>
      <c r="AMH147"/>
      <c r="AMI147"/>
      <c r="AMJ147"/>
    </row>
    <row r="148" spans="1:1024" s="27" customFormat="1" ht="31.5">
      <c r="B148" s="70" t="s">
        <v>294</v>
      </c>
      <c r="C148" s="35" t="s">
        <v>295</v>
      </c>
      <c r="D148" s="36" t="s">
        <v>25</v>
      </c>
      <c r="E148" s="37">
        <v>30</v>
      </c>
      <c r="F148" s="38">
        <v>723.13</v>
      </c>
      <c r="G148" s="38">
        <f t="shared" si="23"/>
        <v>21693.9</v>
      </c>
      <c r="H148" s="38">
        <f t="shared" si="24"/>
        <v>662.96123654359917</v>
      </c>
      <c r="I148" s="38">
        <f t="shared" si="25"/>
        <v>19888.837096307976</v>
      </c>
      <c r="ALZ148"/>
      <c r="AMA148"/>
      <c r="AMB148"/>
      <c r="AMC148"/>
      <c r="AMD148"/>
      <c r="AME148"/>
      <c r="AMF148"/>
      <c r="AMG148"/>
      <c r="AMH148"/>
      <c r="AMI148"/>
      <c r="AMJ148"/>
    </row>
    <row r="149" spans="1:1024" s="27" customFormat="1" ht="47.25">
      <c r="B149" s="70" t="s">
        <v>296</v>
      </c>
      <c r="C149" s="80" t="s">
        <v>297</v>
      </c>
      <c r="D149" s="36" t="s">
        <v>25</v>
      </c>
      <c r="E149" s="37">
        <v>4</v>
      </c>
      <c r="F149" s="38">
        <v>2015.11</v>
      </c>
      <c r="G149" s="38">
        <f t="shared" si="23"/>
        <v>8060.44</v>
      </c>
      <c r="H149" s="38">
        <f t="shared" si="24"/>
        <v>1847.4407331619102</v>
      </c>
      <c r="I149" s="38">
        <f t="shared" si="25"/>
        <v>7389.7629326476408</v>
      </c>
      <c r="ALZ149"/>
      <c r="AMA149"/>
      <c r="AMB149"/>
      <c r="AMC149"/>
      <c r="AMD149"/>
      <c r="AME149"/>
      <c r="AMF149"/>
      <c r="AMG149"/>
      <c r="AMH149"/>
      <c r="AMI149"/>
      <c r="AMJ149"/>
    </row>
    <row r="150" spans="1:1024" s="27" customFormat="1" ht="31.5">
      <c r="B150" s="70" t="s">
        <v>298</v>
      </c>
      <c r="C150" s="80" t="s">
        <v>299</v>
      </c>
      <c r="D150" s="36" t="s">
        <v>25</v>
      </c>
      <c r="E150" s="37">
        <v>3</v>
      </c>
      <c r="F150" s="38">
        <v>832.19</v>
      </c>
      <c r="G150" s="38">
        <f t="shared" si="23"/>
        <v>2496.5700000000002</v>
      </c>
      <c r="H150" s="38">
        <f t="shared" si="24"/>
        <v>762.94678887505415</v>
      </c>
      <c r="I150" s="38">
        <f t="shared" si="25"/>
        <v>2288.8403666251625</v>
      </c>
      <c r="ALZ150"/>
      <c r="AMA150"/>
      <c r="AMB150"/>
      <c r="AMC150"/>
      <c r="AMD150"/>
      <c r="AME150"/>
      <c r="AMF150"/>
      <c r="AMG150"/>
      <c r="AMH150"/>
      <c r="AMI150"/>
      <c r="AMJ150"/>
    </row>
    <row r="151" spans="1:1024" s="27" customFormat="1">
      <c r="B151" s="70" t="s">
        <v>300</v>
      </c>
      <c r="C151" s="35" t="s">
        <v>301</v>
      </c>
      <c r="D151" s="36" t="s">
        <v>173</v>
      </c>
      <c r="E151" s="37">
        <v>6</v>
      </c>
      <c r="F151" s="38">
        <v>77.98</v>
      </c>
      <c r="G151" s="38">
        <f t="shared" si="23"/>
        <v>467.88</v>
      </c>
      <c r="H151" s="38">
        <f t="shared" si="24"/>
        <v>71.491595184365011</v>
      </c>
      <c r="I151" s="38">
        <f t="shared" si="25"/>
        <v>428.94957110619009</v>
      </c>
      <c r="ALZ151"/>
      <c r="AMA151"/>
      <c r="AMB151"/>
      <c r="AMC151"/>
      <c r="AMD151"/>
      <c r="AME151"/>
      <c r="AMF151"/>
      <c r="AMG151"/>
      <c r="AMH151"/>
      <c r="AMI151"/>
      <c r="AMJ151"/>
    </row>
    <row r="152" spans="1:1024" s="27" customFormat="1" ht="63">
      <c r="B152" s="70" t="s">
        <v>302</v>
      </c>
      <c r="C152" s="35" t="s">
        <v>303</v>
      </c>
      <c r="D152" s="36" t="s">
        <v>25</v>
      </c>
      <c r="E152" s="37">
        <v>24</v>
      </c>
      <c r="F152" s="38">
        <v>424.8</v>
      </c>
      <c r="G152" s="38">
        <f t="shared" si="23"/>
        <v>10195.200000000001</v>
      </c>
      <c r="H152" s="38">
        <f t="shared" si="24"/>
        <v>389.45408610308101</v>
      </c>
      <c r="I152" s="38">
        <f t="shared" si="25"/>
        <v>9346.8980664739447</v>
      </c>
      <c r="ALZ152"/>
      <c r="AMA152"/>
      <c r="AMB152"/>
      <c r="AMC152"/>
      <c r="AMD152"/>
      <c r="AME152"/>
      <c r="AMF152"/>
      <c r="AMG152"/>
      <c r="AMH152"/>
      <c r="AMI152"/>
      <c r="AMJ152"/>
    </row>
    <row r="153" spans="1:1024" s="27" customFormat="1" ht="31.5">
      <c r="B153" s="70" t="s">
        <v>304</v>
      </c>
      <c r="C153" s="35" t="s">
        <v>305</v>
      </c>
      <c r="D153" s="36" t="s">
        <v>25</v>
      </c>
      <c r="E153" s="37">
        <v>8</v>
      </c>
      <c r="F153" s="38">
        <v>214.72</v>
      </c>
      <c r="G153" s="38">
        <f t="shared" si="23"/>
        <v>1717.76</v>
      </c>
      <c r="H153" s="38">
        <f t="shared" si="24"/>
        <v>196.8540051037042</v>
      </c>
      <c r="I153" s="38">
        <f t="shared" si="25"/>
        <v>1574.8320408296336</v>
      </c>
      <c r="ALZ153"/>
      <c r="AMA153"/>
      <c r="AMB153"/>
      <c r="AMC153"/>
      <c r="AMD153"/>
      <c r="AME153"/>
      <c r="AMF153"/>
      <c r="AMG153"/>
      <c r="AMH153"/>
      <c r="AMI153"/>
      <c r="AMJ153"/>
    </row>
    <row r="154" spans="1:1024" s="27" customFormat="1">
      <c r="B154" s="70" t="s">
        <v>306</v>
      </c>
      <c r="C154" s="35" t="s">
        <v>307</v>
      </c>
      <c r="D154" s="36" t="s">
        <v>25</v>
      </c>
      <c r="E154" s="37">
        <v>12</v>
      </c>
      <c r="F154" s="38">
        <v>243.95</v>
      </c>
      <c r="G154" s="38">
        <f t="shared" si="23"/>
        <v>2927.4</v>
      </c>
      <c r="H154" s="38">
        <f t="shared" si="24"/>
        <v>223.65189337299105</v>
      </c>
      <c r="I154" s="38">
        <f t="shared" si="25"/>
        <v>2683.8227204758928</v>
      </c>
      <c r="ALZ154"/>
      <c r="AMA154"/>
      <c r="AMB154"/>
      <c r="AMC154"/>
      <c r="AMD154"/>
      <c r="AME154"/>
      <c r="AMF154"/>
      <c r="AMG154"/>
      <c r="AMH154"/>
      <c r="AMI154"/>
      <c r="AMJ154"/>
    </row>
    <row r="155" spans="1:1024" s="27" customFormat="1" ht="78.75">
      <c r="B155" s="70" t="s">
        <v>308</v>
      </c>
      <c r="C155" s="35" t="s">
        <v>309</v>
      </c>
      <c r="D155" s="36" t="s">
        <v>19</v>
      </c>
      <c r="E155" s="37">
        <v>10</v>
      </c>
      <c r="F155" s="38">
        <v>2159.56</v>
      </c>
      <c r="G155" s="38">
        <f t="shared" si="23"/>
        <v>21595.599999999999</v>
      </c>
      <c r="H155" s="38">
        <f t="shared" si="24"/>
        <v>1979.8716247287418</v>
      </c>
      <c r="I155" s="38">
        <f t="shared" si="25"/>
        <v>19798.716247287419</v>
      </c>
      <c r="ALZ155"/>
      <c r="AMA155"/>
      <c r="AMB155"/>
      <c r="AMC155"/>
      <c r="AMD155"/>
      <c r="AME155"/>
      <c r="AMF155"/>
      <c r="AMG155"/>
      <c r="AMH155"/>
      <c r="AMI155"/>
      <c r="AMJ155"/>
    </row>
    <row r="156" spans="1:1024" s="27" customFormat="1">
      <c r="B156" s="70" t="s">
        <v>310</v>
      </c>
      <c r="C156" s="35" t="s">
        <v>311</v>
      </c>
      <c r="D156" s="36" t="s">
        <v>19</v>
      </c>
      <c r="E156" s="37">
        <v>100</v>
      </c>
      <c r="F156" s="38">
        <v>227.11</v>
      </c>
      <c r="G156" s="38">
        <f t="shared" si="23"/>
        <v>22711</v>
      </c>
      <c r="H156" s="38">
        <f t="shared" si="24"/>
        <v>208.21308261504407</v>
      </c>
      <c r="I156" s="38">
        <f t="shared" si="25"/>
        <v>20821.308261504408</v>
      </c>
      <c r="ALZ156"/>
      <c r="AMA156"/>
      <c r="AMB156"/>
      <c r="AMC156"/>
      <c r="AMD156"/>
      <c r="AME156"/>
      <c r="AMF156"/>
      <c r="AMG156"/>
      <c r="AMH156"/>
      <c r="AMI156"/>
      <c r="AMJ156"/>
    </row>
    <row r="157" spans="1:1024" s="53" customFormat="1">
      <c r="A157" s="51"/>
      <c r="B157" s="70" t="s">
        <v>312</v>
      </c>
      <c r="C157" s="59" t="s">
        <v>313</v>
      </c>
      <c r="D157" s="52" t="s">
        <v>19</v>
      </c>
      <c r="E157" s="37">
        <v>4</v>
      </c>
      <c r="F157" s="38">
        <v>288.16000000000003</v>
      </c>
      <c r="G157" s="38">
        <f t="shared" si="23"/>
        <v>1152.6400000000001</v>
      </c>
      <c r="H157" s="38">
        <f t="shared" si="24"/>
        <v>264.18335558254194</v>
      </c>
      <c r="I157" s="38">
        <f t="shared" si="25"/>
        <v>1056.7334223301677</v>
      </c>
      <c r="ALZ157"/>
      <c r="AMA157"/>
      <c r="AMB157"/>
      <c r="AMC157"/>
      <c r="AMD157"/>
      <c r="AME157"/>
      <c r="AMF157"/>
      <c r="AMG157"/>
      <c r="AMH157"/>
      <c r="AMI157"/>
      <c r="AMJ157"/>
    </row>
    <row r="158" spans="1:1024" s="53" customFormat="1">
      <c r="A158" s="51"/>
      <c r="B158" s="70" t="s">
        <v>314</v>
      </c>
      <c r="C158" s="59" t="s">
        <v>315</v>
      </c>
      <c r="D158" s="52" t="s">
        <v>19</v>
      </c>
      <c r="E158" s="37">
        <v>20</v>
      </c>
      <c r="F158" s="38">
        <v>114.12</v>
      </c>
      <c r="G158" s="38">
        <f t="shared" si="23"/>
        <v>2282.4</v>
      </c>
      <c r="H158" s="38">
        <f t="shared" si="24"/>
        <v>104.62452991074295</v>
      </c>
      <c r="I158" s="38">
        <f t="shared" si="25"/>
        <v>2092.4905982148589</v>
      </c>
      <c r="ALZ158"/>
      <c r="AMA158"/>
      <c r="AMB158"/>
      <c r="AMC158"/>
      <c r="AMD158"/>
      <c r="AME158"/>
      <c r="AMF158"/>
      <c r="AMG158"/>
      <c r="AMH158"/>
      <c r="AMI158"/>
      <c r="AMJ158"/>
    </row>
    <row r="159" spans="1:1024" s="53" customFormat="1">
      <c r="A159" s="51"/>
      <c r="B159" s="70" t="s">
        <v>316</v>
      </c>
      <c r="C159" s="59" t="s">
        <v>317</v>
      </c>
      <c r="D159" s="52" t="s">
        <v>19</v>
      </c>
      <c r="E159" s="37">
        <v>6</v>
      </c>
      <c r="F159" s="38">
        <v>189.13</v>
      </c>
      <c r="G159" s="38">
        <f t="shared" si="23"/>
        <v>1134.78</v>
      </c>
      <c r="H159" s="38">
        <f t="shared" si="24"/>
        <v>173.39324695074319</v>
      </c>
      <c r="I159" s="38">
        <f t="shared" si="25"/>
        <v>1040.3594817044591</v>
      </c>
      <c r="ALZ159"/>
      <c r="AMA159"/>
      <c r="AMB159"/>
      <c r="AMC159"/>
      <c r="AMD159"/>
      <c r="AME159"/>
      <c r="AMF159"/>
      <c r="AMG159"/>
      <c r="AMH159"/>
      <c r="AMI159"/>
      <c r="AMJ159"/>
    </row>
    <row r="160" spans="1:1024" s="53" customFormat="1">
      <c r="A160" s="51"/>
      <c r="B160" s="70" t="s">
        <v>318</v>
      </c>
      <c r="C160" s="59" t="s">
        <v>319</v>
      </c>
      <c r="D160" s="52" t="s">
        <v>19</v>
      </c>
      <c r="E160" s="37">
        <v>6</v>
      </c>
      <c r="F160" s="38">
        <v>236.33</v>
      </c>
      <c r="G160" s="38">
        <f t="shared" si="23"/>
        <v>1417.98</v>
      </c>
      <c r="H160" s="38">
        <f t="shared" si="24"/>
        <v>216.66592318441886</v>
      </c>
      <c r="I160" s="38">
        <f t="shared" si="25"/>
        <v>1299.9955391065132</v>
      </c>
      <c r="ALZ160"/>
      <c r="AMA160"/>
      <c r="AMB160"/>
      <c r="AMC160"/>
      <c r="AMD160"/>
      <c r="AME160"/>
      <c r="AMF160"/>
      <c r="AMG160"/>
      <c r="AMH160"/>
      <c r="AMI160"/>
      <c r="AMJ160"/>
    </row>
    <row r="161" spans="1:1024" s="53" customFormat="1">
      <c r="A161" s="51"/>
      <c r="B161" s="70" t="s">
        <v>320</v>
      </c>
      <c r="C161" s="59" t="s">
        <v>321</v>
      </c>
      <c r="D161" s="52" t="s">
        <v>19</v>
      </c>
      <c r="E161" s="37">
        <v>4</v>
      </c>
      <c r="F161" s="38">
        <v>296.47000000000003</v>
      </c>
      <c r="G161" s="38">
        <f t="shared" si="23"/>
        <v>1185.8800000000001</v>
      </c>
      <c r="H161" s="38">
        <f t="shared" si="24"/>
        <v>271.80191362283529</v>
      </c>
      <c r="I161" s="38">
        <f t="shared" si="25"/>
        <v>1087.2076544913411</v>
      </c>
      <c r="ALZ161"/>
      <c r="AMA161"/>
      <c r="AMB161"/>
      <c r="AMC161"/>
      <c r="AMD161"/>
      <c r="AME161"/>
      <c r="AMF161"/>
      <c r="AMG161"/>
      <c r="AMH161"/>
      <c r="AMI161"/>
      <c r="AMJ161"/>
    </row>
    <row r="162" spans="1:1024" s="53" customFormat="1">
      <c r="A162" s="51"/>
      <c r="B162" s="70" t="s">
        <v>322</v>
      </c>
      <c r="C162" s="59" t="s">
        <v>323</v>
      </c>
      <c r="D162" s="52" t="s">
        <v>19</v>
      </c>
      <c r="E162" s="37">
        <v>4</v>
      </c>
      <c r="F162" s="38">
        <v>389.43</v>
      </c>
      <c r="G162" s="38">
        <f t="shared" si="23"/>
        <v>1557.72</v>
      </c>
      <c r="H162" s="38">
        <f t="shared" si="24"/>
        <v>357.02708274746431</v>
      </c>
      <c r="I162" s="38">
        <f t="shared" si="25"/>
        <v>1428.1083309898572</v>
      </c>
      <c r="ALZ162"/>
      <c r="AMA162"/>
      <c r="AMB162"/>
      <c r="AMC162"/>
      <c r="AMD162"/>
      <c r="AME162"/>
      <c r="AMF162"/>
      <c r="AMG162"/>
      <c r="AMH162"/>
      <c r="AMI162"/>
      <c r="AMJ162"/>
    </row>
    <row r="163" spans="1:1024" s="53" customFormat="1">
      <c r="A163" s="51"/>
      <c r="B163" s="70" t="s">
        <v>324</v>
      </c>
      <c r="C163" s="59" t="s">
        <v>325</v>
      </c>
      <c r="D163" s="52" t="s">
        <v>19</v>
      </c>
      <c r="E163" s="37">
        <v>3</v>
      </c>
      <c r="F163" s="38">
        <v>1094.55</v>
      </c>
      <c r="G163" s="38">
        <f t="shared" si="23"/>
        <v>3283.65</v>
      </c>
      <c r="H163" s="38">
        <f t="shared" si="24"/>
        <v>1003.4768595671546</v>
      </c>
      <c r="I163" s="38">
        <f t="shared" si="25"/>
        <v>3010.4305787014637</v>
      </c>
      <c r="ALZ163"/>
      <c r="AMA163"/>
      <c r="AMB163"/>
      <c r="AMC163"/>
      <c r="AMD163"/>
      <c r="AME163"/>
      <c r="AMF163"/>
      <c r="AMG163"/>
      <c r="AMH163"/>
      <c r="AMI163"/>
      <c r="AMJ163"/>
    </row>
    <row r="164" spans="1:1024" s="53" customFormat="1" ht="31.5">
      <c r="A164" s="51"/>
      <c r="B164" s="70" t="s">
        <v>326</v>
      </c>
      <c r="C164" s="59" t="s">
        <v>327</v>
      </c>
      <c r="D164" s="52" t="s">
        <v>19</v>
      </c>
      <c r="E164" s="37">
        <v>4</v>
      </c>
      <c r="F164" s="38">
        <v>278.69</v>
      </c>
      <c r="G164" s="38">
        <f t="shared" si="23"/>
        <v>1114.76</v>
      </c>
      <c r="H164" s="38">
        <f t="shared" si="24"/>
        <v>255.50131651616675</v>
      </c>
      <c r="I164" s="38">
        <f t="shared" si="25"/>
        <v>1022.005266064667</v>
      </c>
      <c r="ALZ164"/>
      <c r="AMA164"/>
      <c r="AMB164"/>
      <c r="AMC164"/>
      <c r="AMD164"/>
      <c r="AME164"/>
      <c r="AMF164"/>
      <c r="AMG164"/>
      <c r="AMH164"/>
      <c r="AMI164"/>
      <c r="AMJ164"/>
    </row>
    <row r="165" spans="1:1024" s="53" customFormat="1">
      <c r="A165" s="51"/>
      <c r="B165" s="70" t="s">
        <v>328</v>
      </c>
      <c r="C165" s="61" t="s">
        <v>329</v>
      </c>
      <c r="D165" s="52" t="s">
        <v>19</v>
      </c>
      <c r="E165" s="37">
        <v>15</v>
      </c>
      <c r="F165" s="38">
        <v>372.05</v>
      </c>
      <c r="G165" s="38">
        <f t="shared" si="23"/>
        <v>5580.75</v>
      </c>
      <c r="H165" s="38">
        <f t="shared" si="24"/>
        <v>341.09320323599644</v>
      </c>
      <c r="I165" s="38">
        <f t="shared" si="25"/>
        <v>5116.398048539947</v>
      </c>
      <c r="ALZ165"/>
      <c r="AMA165"/>
      <c r="AMB165"/>
      <c r="AMC165"/>
      <c r="AMD165"/>
      <c r="AME165"/>
      <c r="AMF165"/>
      <c r="AMG165"/>
      <c r="AMH165"/>
      <c r="AMI165"/>
      <c r="AMJ165"/>
    </row>
    <row r="166" spans="1:1024" s="53" customFormat="1">
      <c r="A166" s="51"/>
      <c r="B166" s="70" t="s">
        <v>330</v>
      </c>
      <c r="C166" s="59" t="s">
        <v>331</v>
      </c>
      <c r="D166" s="52" t="s">
        <v>19</v>
      </c>
      <c r="E166" s="37">
        <v>5</v>
      </c>
      <c r="F166" s="38">
        <v>300.45</v>
      </c>
      <c r="G166" s="38">
        <f t="shared" si="23"/>
        <v>1502.25</v>
      </c>
      <c r="H166" s="38">
        <f t="shared" si="24"/>
        <v>275.45075369508163</v>
      </c>
      <c r="I166" s="38">
        <f t="shared" si="25"/>
        <v>1377.2537684754082</v>
      </c>
      <c r="ALZ166"/>
      <c r="AMA166"/>
      <c r="AMB166"/>
      <c r="AMC166"/>
      <c r="AMD166"/>
      <c r="AME166"/>
      <c r="AMF166"/>
      <c r="AMG166"/>
      <c r="AMH166"/>
      <c r="AMI166"/>
      <c r="AMJ166"/>
    </row>
    <row r="167" spans="1:1024" s="53" customFormat="1">
      <c r="A167" s="51"/>
      <c r="B167" s="70" t="s">
        <v>332</v>
      </c>
      <c r="C167" s="59" t="s">
        <v>333</v>
      </c>
      <c r="D167" s="52" t="s">
        <v>19</v>
      </c>
      <c r="E167" s="37">
        <v>20</v>
      </c>
      <c r="F167" s="38">
        <v>111.51</v>
      </c>
      <c r="G167" s="38">
        <f t="shared" si="23"/>
        <v>2230.1999999999998</v>
      </c>
      <c r="H167" s="38">
        <f t="shared" si="24"/>
        <v>102.23169760205876</v>
      </c>
      <c r="I167" s="38">
        <f t="shared" si="25"/>
        <v>2044.6339520411752</v>
      </c>
      <c r="ALZ167"/>
      <c r="AMA167"/>
      <c r="AMB167"/>
      <c r="AMC167"/>
      <c r="AMD167"/>
      <c r="AME167"/>
      <c r="AMF167"/>
      <c r="AMG167"/>
      <c r="AMH167"/>
      <c r="AMI167"/>
      <c r="AMJ167"/>
    </row>
    <row r="168" spans="1:1024" s="53" customFormat="1">
      <c r="A168" s="51"/>
      <c r="B168" s="70" t="s">
        <v>334</v>
      </c>
      <c r="C168" s="80" t="s">
        <v>335</v>
      </c>
      <c r="D168" s="36" t="s">
        <v>19</v>
      </c>
      <c r="E168" s="37">
        <v>60</v>
      </c>
      <c r="F168" s="38">
        <v>128.35</v>
      </c>
      <c r="G168" s="38">
        <f t="shared" si="23"/>
        <v>7701</v>
      </c>
      <c r="H168" s="38">
        <f t="shared" si="24"/>
        <v>117.67050836000574</v>
      </c>
      <c r="I168" s="38">
        <f t="shared" si="25"/>
        <v>7060.2305016003447</v>
      </c>
      <c r="ALZ168"/>
      <c r="AMA168"/>
      <c r="AMB168"/>
      <c r="AMC168"/>
      <c r="AMD168"/>
      <c r="AME168"/>
      <c r="AMF168"/>
      <c r="AMG168"/>
      <c r="AMH168"/>
      <c r="AMI168"/>
      <c r="AMJ168"/>
    </row>
    <row r="169" spans="1:1024" s="27" customFormat="1">
      <c r="B169" s="70" t="s">
        <v>336</v>
      </c>
      <c r="C169" s="35" t="s">
        <v>337</v>
      </c>
      <c r="D169" s="36" t="s">
        <v>44</v>
      </c>
      <c r="E169" s="37">
        <v>180</v>
      </c>
      <c r="F169" s="38">
        <v>24.63</v>
      </c>
      <c r="G169" s="38">
        <f t="shared" si="23"/>
        <v>4433.3999999999996</v>
      </c>
      <c r="H169" s="38">
        <f t="shared" si="24"/>
        <v>22.580635924479484</v>
      </c>
      <c r="I169" s="38">
        <f t="shared" si="25"/>
        <v>4064.5144664063073</v>
      </c>
      <c r="ALZ169"/>
      <c r="AMA169"/>
      <c r="AMB169"/>
      <c r="AMC169"/>
      <c r="AMD169"/>
      <c r="AME169"/>
      <c r="AMF169"/>
      <c r="AMG169"/>
      <c r="AMH169"/>
      <c r="AMI169"/>
      <c r="AMJ169"/>
    </row>
    <row r="170" spans="1:1024" s="53" customFormat="1" ht="31.5">
      <c r="A170" s="51"/>
      <c r="B170" s="70" t="s">
        <v>338</v>
      </c>
      <c r="C170" s="59" t="s">
        <v>339</v>
      </c>
      <c r="D170" s="52" t="s">
        <v>44</v>
      </c>
      <c r="E170" s="37">
        <v>5</v>
      </c>
      <c r="F170" s="38">
        <v>119.21</v>
      </c>
      <c r="G170" s="38">
        <f t="shared" si="23"/>
        <v>596.04999999999995</v>
      </c>
      <c r="H170" s="38">
        <f t="shared" si="24"/>
        <v>109.29101130967109</v>
      </c>
      <c r="I170" s="38">
        <f t="shared" si="25"/>
        <v>546.45505654835551</v>
      </c>
      <c r="ALZ170"/>
      <c r="AMA170"/>
      <c r="AMB170"/>
      <c r="AMC170"/>
      <c r="AMD170"/>
      <c r="AME170"/>
      <c r="AMF170"/>
      <c r="AMG170"/>
      <c r="AMH170"/>
      <c r="AMI170"/>
      <c r="AMJ170"/>
    </row>
    <row r="171" spans="1:1024" s="27" customFormat="1" ht="31.5">
      <c r="B171" s="70" t="s">
        <v>340</v>
      </c>
      <c r="C171" s="35" t="s">
        <v>341</v>
      </c>
      <c r="D171" s="36" t="s">
        <v>44</v>
      </c>
      <c r="E171" s="37">
        <v>40</v>
      </c>
      <c r="F171" s="38">
        <v>140.33000000000001</v>
      </c>
      <c r="G171" s="38">
        <f t="shared" si="23"/>
        <v>5613.2</v>
      </c>
      <c r="H171" s="38">
        <f t="shared" si="24"/>
        <v>128.65370033626496</v>
      </c>
      <c r="I171" s="38">
        <f t="shared" si="25"/>
        <v>5146.1480134505982</v>
      </c>
      <c r="ALZ171"/>
      <c r="AMA171"/>
      <c r="AMB171"/>
      <c r="AMC171"/>
      <c r="AMD171"/>
      <c r="AME171"/>
      <c r="AMF171"/>
      <c r="AMG171"/>
      <c r="AMH171"/>
      <c r="AMI171"/>
      <c r="AMJ171"/>
    </row>
    <row r="172" spans="1:1024" s="53" customFormat="1">
      <c r="A172" s="51"/>
      <c r="B172" s="70" t="s">
        <v>342</v>
      </c>
      <c r="C172" s="59" t="s">
        <v>343</v>
      </c>
      <c r="D172" s="52" t="s">
        <v>44</v>
      </c>
      <c r="E172" s="37">
        <v>10</v>
      </c>
      <c r="F172" s="38">
        <v>423.16</v>
      </c>
      <c r="G172" s="38">
        <f t="shared" si="23"/>
        <v>4231.6000000000004</v>
      </c>
      <c r="H172" s="38">
        <f t="shared" si="24"/>
        <v>387.95054396275839</v>
      </c>
      <c r="I172" s="38">
        <f t="shared" si="25"/>
        <v>3879.5054396275837</v>
      </c>
      <c r="ALZ172"/>
      <c r="AMA172"/>
      <c r="AMB172"/>
      <c r="AMC172"/>
      <c r="AMD172"/>
      <c r="AME172"/>
      <c r="AMF172"/>
      <c r="AMG172"/>
      <c r="AMH172"/>
      <c r="AMI172"/>
      <c r="AMJ172"/>
    </row>
    <row r="173" spans="1:1024" s="53" customFormat="1" ht="31.5">
      <c r="A173" s="51"/>
      <c r="B173" s="70" t="s">
        <v>344</v>
      </c>
      <c r="C173" s="59" t="s">
        <v>345</v>
      </c>
      <c r="D173" s="52" t="s">
        <v>44</v>
      </c>
      <c r="E173" s="37">
        <v>80</v>
      </c>
      <c r="F173" s="38">
        <v>655.84</v>
      </c>
      <c r="G173" s="38">
        <f t="shared" si="23"/>
        <v>52467.199999999997</v>
      </c>
      <c r="H173" s="38">
        <f t="shared" si="24"/>
        <v>601.27016909097142</v>
      </c>
      <c r="I173" s="38">
        <f t="shared" si="25"/>
        <v>48101.613527277717</v>
      </c>
      <c r="ALZ173"/>
      <c r="AMA173"/>
      <c r="AMB173"/>
      <c r="AMC173"/>
      <c r="AMD173"/>
      <c r="AME173"/>
      <c r="AMF173"/>
      <c r="AMG173"/>
      <c r="AMH173"/>
      <c r="AMI173"/>
      <c r="AMJ173"/>
    </row>
    <row r="174" spans="1:1024" s="53" customFormat="1" ht="31.5">
      <c r="A174" s="51"/>
      <c r="B174" s="70" t="s">
        <v>346</v>
      </c>
      <c r="C174" s="59" t="s">
        <v>347</v>
      </c>
      <c r="D174" s="36" t="s">
        <v>44</v>
      </c>
      <c r="E174" s="37">
        <v>10</v>
      </c>
      <c r="F174" s="38">
        <v>542.23</v>
      </c>
      <c r="G174" s="38">
        <f t="shared" si="23"/>
        <v>5422.3</v>
      </c>
      <c r="H174" s="38">
        <f t="shared" si="24"/>
        <v>497.11320411410924</v>
      </c>
      <c r="I174" s="38">
        <f t="shared" si="25"/>
        <v>4971.1320411410925</v>
      </c>
      <c r="ALZ174"/>
      <c r="AMA174"/>
      <c r="AMB174"/>
      <c r="AMC174"/>
      <c r="AMD174"/>
      <c r="AME174"/>
      <c r="AMF174"/>
      <c r="AMG174"/>
      <c r="AMH174"/>
      <c r="AMI174"/>
      <c r="AMJ174"/>
    </row>
    <row r="175" spans="1:1024" s="53" customFormat="1">
      <c r="A175" s="51"/>
      <c r="B175" s="70" t="s">
        <v>348</v>
      </c>
      <c r="C175" s="59" t="s">
        <v>349</v>
      </c>
      <c r="D175" s="52" t="s">
        <v>19</v>
      </c>
      <c r="E175" s="37">
        <v>120</v>
      </c>
      <c r="F175" s="38">
        <v>716.17</v>
      </c>
      <c r="G175" s="38">
        <f t="shared" si="23"/>
        <v>85940.4</v>
      </c>
      <c r="H175" s="38">
        <f t="shared" si="24"/>
        <v>656.58035038710807</v>
      </c>
      <c r="I175" s="38">
        <f t="shared" si="25"/>
        <v>78789.642046452966</v>
      </c>
      <c r="ALZ175"/>
      <c r="AMA175"/>
      <c r="AMB175"/>
      <c r="AMC175"/>
      <c r="AMD175"/>
      <c r="AME175"/>
      <c r="AMF175"/>
      <c r="AMG175"/>
      <c r="AMH175"/>
      <c r="AMI175"/>
      <c r="AMJ175"/>
    </row>
    <row r="176" spans="1:1024" s="53" customFormat="1">
      <c r="A176" s="51"/>
      <c r="B176" s="70" t="s">
        <v>350</v>
      </c>
      <c r="C176" s="59" t="s">
        <v>351</v>
      </c>
      <c r="D176" s="52" t="s">
        <v>19</v>
      </c>
      <c r="E176" s="37">
        <v>3</v>
      </c>
      <c r="F176" s="38">
        <v>452.19</v>
      </c>
      <c r="G176" s="38">
        <f t="shared" si="23"/>
        <v>1356.57</v>
      </c>
      <c r="H176" s="38">
        <f t="shared" si="24"/>
        <v>414.56507343444486</v>
      </c>
      <c r="I176" s="38">
        <f t="shared" si="25"/>
        <v>1243.6952203033345</v>
      </c>
      <c r="ALZ176"/>
      <c r="AMA176"/>
      <c r="AMB176"/>
      <c r="AMC176"/>
      <c r="AMD176"/>
      <c r="AME176"/>
      <c r="AMF176"/>
      <c r="AMG176"/>
      <c r="AMH176"/>
      <c r="AMI176"/>
      <c r="AMJ176"/>
    </row>
    <row r="177" spans="1:1024" s="53" customFormat="1">
      <c r="A177" s="51"/>
      <c r="B177" s="70" t="s">
        <v>352</v>
      </c>
      <c r="C177" s="59" t="s">
        <v>353</v>
      </c>
      <c r="D177" s="52" t="s">
        <v>19</v>
      </c>
      <c r="E177" s="37">
        <v>6</v>
      </c>
      <c r="F177" s="38">
        <v>369.67</v>
      </c>
      <c r="G177" s="38">
        <f t="shared" si="23"/>
        <v>2218.02</v>
      </c>
      <c r="H177" s="38">
        <f t="shared" si="24"/>
        <v>338.9112335445526</v>
      </c>
      <c r="I177" s="38">
        <f t="shared" si="25"/>
        <v>2033.4674012673156</v>
      </c>
      <c r="ALZ177"/>
      <c r="AMA177"/>
      <c r="AMB177"/>
      <c r="AMC177"/>
      <c r="AMD177"/>
      <c r="AME177"/>
      <c r="AMF177"/>
      <c r="AMG177"/>
      <c r="AMH177"/>
      <c r="AMI177"/>
      <c r="AMJ177"/>
    </row>
    <row r="178" spans="1:1024" s="53" customFormat="1">
      <c r="A178" s="51"/>
      <c r="B178" s="70" t="s">
        <v>354</v>
      </c>
      <c r="C178" s="59" t="s">
        <v>355</v>
      </c>
      <c r="D178" s="52" t="s">
        <v>19</v>
      </c>
      <c r="E178" s="37">
        <v>6</v>
      </c>
      <c r="F178" s="38">
        <v>677.29</v>
      </c>
      <c r="G178" s="38">
        <f t="shared" si="23"/>
        <v>4063.74</v>
      </c>
      <c r="H178" s="38">
        <f t="shared" si="24"/>
        <v>620.93540013360575</v>
      </c>
      <c r="I178" s="38">
        <f t="shared" si="25"/>
        <v>3725.6124008016345</v>
      </c>
      <c r="ALZ178"/>
      <c r="AMA178"/>
      <c r="AMB178"/>
      <c r="AMC178"/>
      <c r="AMD178"/>
      <c r="AME178"/>
      <c r="AMF178"/>
      <c r="AMG178"/>
      <c r="AMH178"/>
      <c r="AMI178"/>
      <c r="AMJ178"/>
    </row>
    <row r="179" spans="1:1024" s="53" customFormat="1" ht="31.5">
      <c r="A179" s="51"/>
      <c r="B179" s="70" t="s">
        <v>356</v>
      </c>
      <c r="C179" s="59" t="s">
        <v>357</v>
      </c>
      <c r="D179" s="52" t="s">
        <v>19</v>
      </c>
      <c r="E179" s="37">
        <v>6</v>
      </c>
      <c r="F179" s="38">
        <v>674.05</v>
      </c>
      <c r="G179" s="38">
        <f t="shared" si="23"/>
        <v>4044.3</v>
      </c>
      <c r="H179" s="38">
        <f t="shared" si="24"/>
        <v>617.96498761248051</v>
      </c>
      <c r="I179" s="38">
        <f t="shared" si="25"/>
        <v>3707.7899256748833</v>
      </c>
      <c r="ALZ179"/>
      <c r="AMA179"/>
      <c r="AMB179"/>
      <c r="AMC179"/>
      <c r="AMD179"/>
      <c r="AME179"/>
      <c r="AMF179"/>
      <c r="AMG179"/>
      <c r="AMH179"/>
      <c r="AMI179"/>
      <c r="AMJ179"/>
    </row>
    <row r="180" spans="1:1024" s="53" customFormat="1">
      <c r="A180" s="51"/>
      <c r="B180" s="70" t="s">
        <v>358</v>
      </c>
      <c r="C180" s="59" t="s">
        <v>359</v>
      </c>
      <c r="D180" s="52" t="s">
        <v>19</v>
      </c>
      <c r="E180" s="37">
        <v>15</v>
      </c>
      <c r="F180" s="38">
        <v>416.68</v>
      </c>
      <c r="G180" s="38">
        <f t="shared" si="23"/>
        <v>6250.2</v>
      </c>
      <c r="H180" s="38">
        <f t="shared" si="24"/>
        <v>382.00971892050796</v>
      </c>
      <c r="I180" s="38">
        <f t="shared" si="25"/>
        <v>5730.1457838076194</v>
      </c>
      <c r="ALZ180"/>
      <c r="AMA180"/>
      <c r="AMB180"/>
      <c r="AMC180"/>
      <c r="AMD180"/>
      <c r="AME180"/>
      <c r="AMF180"/>
      <c r="AMG180"/>
      <c r="AMH180"/>
      <c r="AMI180"/>
      <c r="AMJ180"/>
    </row>
    <row r="181" spans="1:1024" s="53" customFormat="1">
      <c r="A181" s="51"/>
      <c r="B181" s="70" t="s">
        <v>360</v>
      </c>
      <c r="C181" s="59" t="s">
        <v>361</v>
      </c>
      <c r="D181" s="52" t="s">
        <v>19</v>
      </c>
      <c r="E181" s="37">
        <v>15</v>
      </c>
      <c r="F181" s="38">
        <v>346.62</v>
      </c>
      <c r="G181" s="38">
        <f t="shared" si="23"/>
        <v>5199.3</v>
      </c>
      <c r="H181" s="38">
        <f t="shared" si="24"/>
        <v>317.77913212111565</v>
      </c>
      <c r="I181" s="38">
        <f t="shared" si="25"/>
        <v>4766.6869818167352</v>
      </c>
      <c r="ALZ181"/>
      <c r="AMA181"/>
      <c r="AMB181"/>
      <c r="AMC181"/>
      <c r="AMD181"/>
      <c r="AME181"/>
      <c r="AMF181"/>
      <c r="AMG181"/>
      <c r="AMH181"/>
      <c r="AMI181"/>
      <c r="AMJ181"/>
    </row>
    <row r="182" spans="1:1024" s="53" customFormat="1" ht="47.25">
      <c r="A182" s="77"/>
      <c r="B182" s="70" t="s">
        <v>362</v>
      </c>
      <c r="C182" s="59" t="s">
        <v>363</v>
      </c>
      <c r="D182" s="52" t="s">
        <v>19</v>
      </c>
      <c r="E182" s="37">
        <v>9</v>
      </c>
      <c r="F182" s="38">
        <v>567.1</v>
      </c>
      <c r="G182" s="38">
        <f t="shared" si="23"/>
        <v>5103.8999999999996</v>
      </c>
      <c r="H182" s="38">
        <f t="shared" si="24"/>
        <v>519.91387059570911</v>
      </c>
      <c r="I182" s="38">
        <f t="shared" si="25"/>
        <v>4679.2248353613822</v>
      </c>
      <c r="ALZ182"/>
      <c r="AMA182"/>
      <c r="AMB182"/>
      <c r="AMC182"/>
      <c r="AMD182"/>
      <c r="AME182"/>
      <c r="AMF182"/>
      <c r="AMG182"/>
      <c r="AMH182"/>
      <c r="AMI182"/>
      <c r="AMJ182"/>
    </row>
    <row r="183" spans="1:1024" s="53" customFormat="1">
      <c r="A183" s="77"/>
      <c r="B183" s="70" t="s">
        <v>364</v>
      </c>
      <c r="C183" s="59" t="s">
        <v>365</v>
      </c>
      <c r="D183" s="52" t="s">
        <v>19</v>
      </c>
      <c r="E183" s="37">
        <v>5</v>
      </c>
      <c r="F183" s="38">
        <v>212.01</v>
      </c>
      <c r="G183" s="38">
        <f t="shared" si="23"/>
        <v>1060.05</v>
      </c>
      <c r="H183" s="38">
        <f t="shared" si="24"/>
        <v>194.36949339621987</v>
      </c>
      <c r="I183" s="38">
        <f t="shared" si="25"/>
        <v>971.84746698109939</v>
      </c>
      <c r="ALZ183"/>
      <c r="AMA183"/>
      <c r="AMB183"/>
      <c r="AMC183"/>
      <c r="AMD183"/>
      <c r="AME183"/>
      <c r="AMF183"/>
      <c r="AMG183"/>
      <c r="AMH183"/>
      <c r="AMI183"/>
      <c r="AMJ183"/>
    </row>
    <row r="184" spans="1:1024" s="53" customFormat="1" ht="31.5">
      <c r="A184" s="77"/>
      <c r="B184" s="70" t="s">
        <v>366</v>
      </c>
      <c r="C184" s="59" t="s">
        <v>367</v>
      </c>
      <c r="D184" s="52" t="s">
        <v>25</v>
      </c>
      <c r="E184" s="37">
        <v>1</v>
      </c>
      <c r="F184" s="38">
        <v>255.86</v>
      </c>
      <c r="G184" s="38">
        <f t="shared" si="23"/>
        <v>255.86</v>
      </c>
      <c r="H184" s="38">
        <f t="shared" si="24"/>
        <v>234.57090977009017</v>
      </c>
      <c r="I184" s="38">
        <f t="shared" si="25"/>
        <v>234.57090977009017</v>
      </c>
      <c r="ALZ184"/>
      <c r="AMA184"/>
      <c r="AMB184"/>
      <c r="AMC184"/>
      <c r="AMD184"/>
      <c r="AME184"/>
      <c r="AMF184"/>
      <c r="AMG184"/>
      <c r="AMH184"/>
      <c r="AMI184"/>
      <c r="AMJ184"/>
    </row>
    <row r="185" spans="1:1024" s="53" customFormat="1" ht="31.5">
      <c r="A185" s="77"/>
      <c r="B185" s="70" t="s">
        <v>368</v>
      </c>
      <c r="C185" s="59" t="s">
        <v>369</v>
      </c>
      <c r="D185" s="52" t="s">
        <v>25</v>
      </c>
      <c r="E185" s="37">
        <v>2</v>
      </c>
      <c r="F185" s="38">
        <v>307.19</v>
      </c>
      <c r="G185" s="38">
        <f t="shared" si="23"/>
        <v>614.38</v>
      </c>
      <c r="H185" s="38">
        <f t="shared" si="24"/>
        <v>281.62994517421242</v>
      </c>
      <c r="I185" s="38">
        <f t="shared" si="25"/>
        <v>563.25989034842485</v>
      </c>
      <c r="ALZ185"/>
      <c r="AMA185"/>
      <c r="AMB185"/>
      <c r="AMC185"/>
      <c r="AMD185"/>
      <c r="AME185"/>
      <c r="AMF185"/>
      <c r="AMG185"/>
      <c r="AMH185"/>
      <c r="AMI185"/>
      <c r="AMJ185"/>
    </row>
    <row r="186" spans="1:1024" s="53" customFormat="1">
      <c r="A186" s="77"/>
      <c r="B186" s="70" t="s">
        <v>370</v>
      </c>
      <c r="C186" s="59" t="s">
        <v>371</v>
      </c>
      <c r="D186" s="52" t="s">
        <v>25</v>
      </c>
      <c r="E186" s="37">
        <v>12</v>
      </c>
      <c r="F186" s="38">
        <v>190.69</v>
      </c>
      <c r="G186" s="38">
        <f t="shared" si="23"/>
        <v>2288.2800000000002</v>
      </c>
      <c r="H186" s="38">
        <f t="shared" si="24"/>
        <v>174.82344557202569</v>
      </c>
      <c r="I186" s="38">
        <f t="shared" si="25"/>
        <v>2097.8813468643084</v>
      </c>
      <c r="ALZ186"/>
      <c r="AMA186"/>
      <c r="AMB186"/>
      <c r="AMC186"/>
      <c r="AMD186"/>
      <c r="AME186"/>
      <c r="AMF186"/>
      <c r="AMG186"/>
      <c r="AMH186"/>
      <c r="AMI186"/>
      <c r="AMJ186"/>
    </row>
    <row r="187" spans="1:1024" s="27" customFormat="1">
      <c r="B187" s="70" t="s">
        <v>372</v>
      </c>
      <c r="C187" s="35" t="s">
        <v>373</v>
      </c>
      <c r="D187" s="36"/>
      <c r="E187" s="37"/>
      <c r="F187" s="38"/>
      <c r="G187" s="38">
        <f t="shared" si="23"/>
        <v>0</v>
      </c>
      <c r="H187" s="38">
        <f t="shared" si="24"/>
        <v>0</v>
      </c>
      <c r="I187" s="38">
        <f t="shared" si="25"/>
        <v>0</v>
      </c>
      <c r="ALZ187"/>
      <c r="AMA187"/>
      <c r="AMB187"/>
      <c r="AMC187"/>
      <c r="AMD187"/>
      <c r="AME187"/>
      <c r="AMF187"/>
      <c r="AMG187"/>
      <c r="AMH187"/>
      <c r="AMI187"/>
      <c r="AMJ187"/>
    </row>
    <row r="188" spans="1:1024" s="53" customFormat="1">
      <c r="A188" s="51"/>
      <c r="B188" s="70" t="s">
        <v>374</v>
      </c>
      <c r="C188" s="85" t="s">
        <v>375</v>
      </c>
      <c r="D188" s="52" t="s">
        <v>25</v>
      </c>
      <c r="E188" s="37">
        <v>4</v>
      </c>
      <c r="F188" s="38">
        <v>248.48</v>
      </c>
      <c r="G188" s="38">
        <f t="shared" si="23"/>
        <v>993.92</v>
      </c>
      <c r="H188" s="38">
        <f t="shared" si="24"/>
        <v>227.80497013863831</v>
      </c>
      <c r="I188" s="38">
        <f t="shared" si="25"/>
        <v>911.21988055455324</v>
      </c>
      <c r="ALZ188"/>
      <c r="AMA188"/>
      <c r="AMB188"/>
      <c r="AMC188"/>
      <c r="AMD188"/>
      <c r="AME188"/>
      <c r="AMF188"/>
      <c r="AMG188"/>
      <c r="AMH188"/>
      <c r="AMI188"/>
      <c r="AMJ188"/>
    </row>
    <row r="189" spans="1:1024" s="27" customFormat="1">
      <c r="B189" s="70" t="s">
        <v>376</v>
      </c>
      <c r="C189" s="35" t="s">
        <v>377</v>
      </c>
      <c r="D189" s="36" t="s">
        <v>25</v>
      </c>
      <c r="E189" s="37">
        <v>24</v>
      </c>
      <c r="F189" s="38">
        <v>128.21</v>
      </c>
      <c r="G189" s="38">
        <f t="shared" si="23"/>
        <v>3077.04</v>
      </c>
      <c r="H189" s="38">
        <f t="shared" si="24"/>
        <v>117.54215720168554</v>
      </c>
      <c r="I189" s="38">
        <f t="shared" si="25"/>
        <v>2821.011772840453</v>
      </c>
      <c r="ALZ189"/>
      <c r="AMA189"/>
      <c r="AMB189"/>
      <c r="AMC189"/>
      <c r="AMD189"/>
      <c r="AME189"/>
      <c r="AMF189"/>
      <c r="AMG189"/>
      <c r="AMH189"/>
      <c r="AMI189"/>
      <c r="AMJ189"/>
    </row>
    <row r="190" spans="1:1024" s="53" customFormat="1">
      <c r="A190" s="51"/>
      <c r="B190" s="70" t="s">
        <v>378</v>
      </c>
      <c r="C190" s="59" t="s">
        <v>379</v>
      </c>
      <c r="D190" s="52" t="s">
        <v>25</v>
      </c>
      <c r="E190" s="37">
        <v>6</v>
      </c>
      <c r="F190" s="38">
        <v>259.22000000000003</v>
      </c>
      <c r="G190" s="38">
        <f t="shared" si="23"/>
        <v>1555.32</v>
      </c>
      <c r="H190" s="38">
        <f t="shared" si="24"/>
        <v>237.65133756977556</v>
      </c>
      <c r="I190" s="38">
        <f t="shared" si="25"/>
        <v>1425.9080254186533</v>
      </c>
      <c r="ALZ190"/>
      <c r="AMA190"/>
      <c r="AMB190"/>
      <c r="AMC190"/>
      <c r="AMD190"/>
      <c r="AME190"/>
      <c r="AMF190"/>
      <c r="AMG190"/>
      <c r="AMH190"/>
      <c r="AMI190"/>
      <c r="AMJ190"/>
    </row>
    <row r="191" spans="1:1024" s="27" customFormat="1">
      <c r="B191" s="70" t="s">
        <v>380</v>
      </c>
      <c r="C191" s="35" t="s">
        <v>381</v>
      </c>
      <c r="D191" s="36" t="s">
        <v>25</v>
      </c>
      <c r="E191" s="37">
        <v>12</v>
      </c>
      <c r="F191" s="38">
        <v>274.67</v>
      </c>
      <c r="G191" s="38">
        <f t="shared" si="23"/>
        <v>3296.04</v>
      </c>
      <c r="H191" s="38">
        <f t="shared" si="24"/>
        <v>251.81580468440032</v>
      </c>
      <c r="I191" s="38">
        <f t="shared" si="25"/>
        <v>3021.7896562128039</v>
      </c>
      <c r="ALZ191"/>
      <c r="AMA191"/>
      <c r="AMB191"/>
      <c r="AMC191"/>
      <c r="AMD191"/>
      <c r="AME191"/>
      <c r="AMF191"/>
      <c r="AMG191"/>
      <c r="AMH191"/>
      <c r="AMI191"/>
      <c r="AMJ191"/>
    </row>
    <row r="192" spans="1:1024" s="27" customFormat="1">
      <c r="B192" s="70" t="s">
        <v>382</v>
      </c>
      <c r="C192" s="35" t="s">
        <v>383</v>
      </c>
      <c r="D192" s="36" t="s">
        <v>25</v>
      </c>
      <c r="E192" s="37">
        <v>4</v>
      </c>
      <c r="F192" s="38">
        <v>286.52999999999997</v>
      </c>
      <c r="G192" s="38">
        <f t="shared" si="23"/>
        <v>1146.1199999999999</v>
      </c>
      <c r="H192" s="38">
        <f t="shared" si="24"/>
        <v>262.68898138209931</v>
      </c>
      <c r="I192" s="38">
        <f t="shared" si="25"/>
        <v>1050.7559255283973</v>
      </c>
      <c r="ALZ192"/>
      <c r="AMA192"/>
      <c r="AMB192"/>
      <c r="AMC192"/>
      <c r="AMD192"/>
      <c r="AME192"/>
      <c r="AMF192"/>
      <c r="AMG192"/>
      <c r="AMH192"/>
      <c r="AMI192"/>
      <c r="AMJ192"/>
    </row>
    <row r="193" spans="2:1024" s="27" customFormat="1">
      <c r="B193" s="39"/>
      <c r="C193" s="40" t="s">
        <v>384</v>
      </c>
      <c r="D193" s="55"/>
      <c r="E193" s="56"/>
      <c r="F193" s="41"/>
      <c r="G193" s="42">
        <f>SUBTOTAL(9,G145:G192)</f>
        <v>330340.81</v>
      </c>
      <c r="H193" s="41"/>
      <c r="I193" s="42">
        <f>SUBTOTAL(9,I145:I192)</f>
        <v>302854.46859957976</v>
      </c>
      <c r="ALZ193"/>
      <c r="AMA193"/>
      <c r="AMB193"/>
      <c r="AMC193"/>
      <c r="AMD193"/>
      <c r="AME193"/>
      <c r="AMF193"/>
      <c r="AMG193"/>
      <c r="AMH193"/>
      <c r="AMI193"/>
      <c r="AMJ193"/>
    </row>
    <row r="194" spans="2:1024" s="43" customFormat="1">
      <c r="B194" s="28" t="s">
        <v>385</v>
      </c>
      <c r="C194" s="44" t="s">
        <v>386</v>
      </c>
      <c r="D194" s="36"/>
      <c r="E194" s="46"/>
      <c r="F194" s="47"/>
      <c r="G194" s="48"/>
      <c r="H194" s="47"/>
      <c r="I194" s="48"/>
      <c r="ALZ194"/>
      <c r="AMA194"/>
      <c r="AMB194"/>
      <c r="AMC194"/>
      <c r="AMD194"/>
      <c r="AME194"/>
      <c r="AMF194"/>
      <c r="AMG194"/>
      <c r="AMH194"/>
      <c r="AMI194"/>
      <c r="AMJ194"/>
    </row>
    <row r="195" spans="2:1024" s="27" customFormat="1">
      <c r="B195" s="34" t="s">
        <v>387</v>
      </c>
      <c r="C195" s="35" t="s">
        <v>388</v>
      </c>
      <c r="D195" s="36" t="s">
        <v>389</v>
      </c>
      <c r="E195" s="31">
        <v>1</v>
      </c>
      <c r="F195" s="38">
        <v>18808.89</v>
      </c>
      <c r="G195" s="38">
        <f>ROUND(E195*F195,2)</f>
        <v>18808.89</v>
      </c>
      <c r="H195" s="38">
        <f t="shared" ref="H195:H199" si="26">F195*$I$5</f>
        <v>17243.877272983471</v>
      </c>
      <c r="I195" s="38">
        <f t="shared" ref="I195:I199" si="27">H195*E195</f>
        <v>17243.877272983471</v>
      </c>
      <c r="ALZ195"/>
      <c r="AMA195"/>
      <c r="AMB195"/>
      <c r="AMC195"/>
      <c r="AMD195"/>
      <c r="AME195"/>
      <c r="AMF195"/>
      <c r="AMG195"/>
      <c r="AMH195"/>
      <c r="AMI195"/>
      <c r="AMJ195"/>
    </row>
    <row r="196" spans="2:1024" s="27" customFormat="1">
      <c r="B196" s="34" t="s">
        <v>390</v>
      </c>
      <c r="C196" s="35" t="s">
        <v>391</v>
      </c>
      <c r="D196" s="36" t="s">
        <v>389</v>
      </c>
      <c r="E196" s="31">
        <v>1</v>
      </c>
      <c r="F196" s="38">
        <v>38833.86</v>
      </c>
      <c r="G196" s="38">
        <f>ROUND(E196*F196,2)</f>
        <v>38833.86</v>
      </c>
      <c r="H196" s="38">
        <f t="shared" si="26"/>
        <v>35602.649378895934</v>
      </c>
      <c r="I196" s="38">
        <f t="shared" si="27"/>
        <v>35602.649378895934</v>
      </c>
      <c r="ALZ196"/>
      <c r="AMA196"/>
      <c r="AMB196"/>
      <c r="AMC196"/>
      <c r="AMD196"/>
      <c r="AME196"/>
      <c r="AMF196"/>
      <c r="AMG196"/>
      <c r="AMH196"/>
      <c r="AMI196"/>
      <c r="AMJ196"/>
    </row>
    <row r="197" spans="2:1024" s="27" customFormat="1">
      <c r="B197" s="34" t="s">
        <v>392</v>
      </c>
      <c r="C197" s="35" t="s">
        <v>393</v>
      </c>
      <c r="D197" s="36" t="s">
        <v>389</v>
      </c>
      <c r="E197" s="31">
        <v>1</v>
      </c>
      <c r="F197" s="38">
        <v>76745.740000000005</v>
      </c>
      <c r="G197" s="38">
        <f>ROUND(E197*F197,2)</f>
        <v>76745.740000000005</v>
      </c>
      <c r="H197" s="38">
        <f t="shared" si="26"/>
        <v>70360.033036734152</v>
      </c>
      <c r="I197" s="38">
        <f t="shared" si="27"/>
        <v>70360.033036734152</v>
      </c>
      <c r="ALZ197"/>
      <c r="AMA197"/>
      <c r="AMB197"/>
      <c r="AMC197"/>
      <c r="AMD197"/>
      <c r="AME197"/>
      <c r="AMF197"/>
      <c r="AMG197"/>
      <c r="AMH197"/>
      <c r="AMI197"/>
      <c r="AMJ197"/>
    </row>
    <row r="198" spans="2:1024" s="27" customFormat="1">
      <c r="B198" s="34" t="s">
        <v>394</v>
      </c>
      <c r="C198" s="35" t="s">
        <v>395</v>
      </c>
      <c r="D198" s="36" t="s">
        <v>389</v>
      </c>
      <c r="E198" s="31">
        <v>1</v>
      </c>
      <c r="F198" s="38">
        <v>2697.02</v>
      </c>
      <c r="G198" s="38">
        <f>ROUND(E198*F198,2)</f>
        <v>2697.02</v>
      </c>
      <c r="H198" s="38">
        <f t="shared" si="26"/>
        <v>2472.6117215200834</v>
      </c>
      <c r="I198" s="38">
        <f t="shared" si="27"/>
        <v>2472.6117215200834</v>
      </c>
      <c r="ALZ198"/>
      <c r="AMA198"/>
      <c r="AMB198"/>
      <c r="AMC198"/>
      <c r="AMD198"/>
      <c r="AME198"/>
      <c r="AMF198"/>
      <c r="AMG198"/>
      <c r="AMH198"/>
      <c r="AMI198"/>
      <c r="AMJ198"/>
    </row>
    <row r="199" spans="2:1024" s="27" customFormat="1">
      <c r="B199" s="34" t="s">
        <v>396</v>
      </c>
      <c r="C199" s="35" t="s">
        <v>397</v>
      </c>
      <c r="D199" s="36" t="s">
        <v>389</v>
      </c>
      <c r="E199" s="31">
        <v>1</v>
      </c>
      <c r="F199" s="38">
        <v>3511.62</v>
      </c>
      <c r="G199" s="38">
        <f>ROUND(E199*F199,2)</f>
        <v>3511.62</v>
      </c>
      <c r="H199" s="38">
        <f t="shared" si="26"/>
        <v>3219.4321041461894</v>
      </c>
      <c r="I199" s="38">
        <f t="shared" si="27"/>
        <v>3219.4321041461894</v>
      </c>
      <c r="ALZ199"/>
      <c r="AMA199"/>
      <c r="AMB199"/>
      <c r="AMC199"/>
      <c r="AMD199"/>
      <c r="AME199"/>
      <c r="AMF199"/>
      <c r="AMG199"/>
      <c r="AMH199"/>
      <c r="AMI199"/>
      <c r="AMJ199"/>
    </row>
    <row r="200" spans="2:1024" s="27" customFormat="1">
      <c r="B200" s="39"/>
      <c r="C200" s="40" t="s">
        <v>398</v>
      </c>
      <c r="D200" s="55"/>
      <c r="E200" s="56"/>
      <c r="F200" s="41"/>
      <c r="G200" s="42">
        <f>SUBTOTAL(9,G195:G199)</f>
        <v>140597.12999999998</v>
      </c>
      <c r="H200" s="41"/>
      <c r="I200" s="42">
        <f>SUBTOTAL(9,I195:I199)</f>
        <v>128898.60351427984</v>
      </c>
      <c r="ALZ200"/>
      <c r="AMA200"/>
      <c r="AMB200"/>
      <c r="AMC200"/>
      <c r="AMD200"/>
      <c r="AME200"/>
      <c r="AMF200"/>
      <c r="AMG200"/>
      <c r="AMH200"/>
      <c r="AMI200"/>
      <c r="AMJ200"/>
    </row>
    <row r="201" spans="2:1024" s="43" customFormat="1">
      <c r="B201" s="28" t="s">
        <v>399</v>
      </c>
      <c r="C201" s="44" t="s">
        <v>400</v>
      </c>
      <c r="D201" s="36"/>
      <c r="E201" s="46"/>
      <c r="F201" s="47"/>
      <c r="G201" s="48"/>
      <c r="H201" s="47"/>
      <c r="I201" s="48"/>
      <c r="ALZ201"/>
      <c r="AMA201"/>
      <c r="AMB201"/>
      <c r="AMC201"/>
      <c r="AMD201"/>
      <c r="AME201"/>
      <c r="AMF201"/>
      <c r="AMG201"/>
      <c r="AMH201"/>
      <c r="AMI201"/>
      <c r="AMJ201"/>
    </row>
    <row r="202" spans="2:1024" s="27" customFormat="1">
      <c r="B202" s="34" t="s">
        <v>401</v>
      </c>
      <c r="C202" s="35" t="s">
        <v>402</v>
      </c>
      <c r="D202" s="36" t="s">
        <v>389</v>
      </c>
      <c r="E202" s="31">
        <v>1</v>
      </c>
      <c r="F202" s="38">
        <v>714460.34</v>
      </c>
      <c r="G202" s="38">
        <f>ROUND(E202*F202,2)</f>
        <v>714460.34</v>
      </c>
      <c r="H202" s="38">
        <f t="shared" ref="H202:H204" si="28">F202*$I$5</f>
        <v>655012.94437758124</v>
      </c>
      <c r="I202" s="38">
        <f t="shared" ref="I202:I204" si="29">H202*E202</f>
        <v>655012.94437758124</v>
      </c>
      <c r="ALZ202"/>
      <c r="AMA202"/>
      <c r="AMB202"/>
      <c r="AMC202"/>
      <c r="AMD202"/>
      <c r="AME202"/>
      <c r="AMF202"/>
      <c r="AMG202"/>
      <c r="AMH202"/>
      <c r="AMI202"/>
      <c r="AMJ202"/>
    </row>
    <row r="203" spans="2:1024" s="27" customFormat="1">
      <c r="B203" s="34" t="s">
        <v>403</v>
      </c>
      <c r="C203" s="35" t="s">
        <v>404</v>
      </c>
      <c r="D203" s="36" t="s">
        <v>389</v>
      </c>
      <c r="E203" s="31">
        <v>1</v>
      </c>
      <c r="F203" s="38">
        <v>153584.41</v>
      </c>
      <c r="G203" s="38">
        <f>ROUND(E203*F203,2)</f>
        <v>153584.41</v>
      </c>
      <c r="H203" s="38">
        <f t="shared" si="28"/>
        <v>140805.2637387733</v>
      </c>
      <c r="I203" s="38">
        <f t="shared" si="29"/>
        <v>140805.2637387733</v>
      </c>
      <c r="ALZ203"/>
      <c r="AMA203"/>
      <c r="AMB203"/>
      <c r="AMC203"/>
      <c r="AMD203"/>
      <c r="AME203"/>
      <c r="AMF203"/>
      <c r="AMG203"/>
      <c r="AMH203"/>
      <c r="AMI203"/>
      <c r="AMJ203"/>
    </row>
    <row r="204" spans="2:1024" s="27" customFormat="1">
      <c r="B204" s="34" t="s">
        <v>405</v>
      </c>
      <c r="C204" s="35" t="s">
        <v>406</v>
      </c>
      <c r="D204" s="36" t="s">
        <v>389</v>
      </c>
      <c r="E204" s="31">
        <v>1</v>
      </c>
      <c r="F204" s="38">
        <v>31507.85</v>
      </c>
      <c r="G204" s="38">
        <f>ROUND(E204*F204,2)</f>
        <v>31507.85</v>
      </c>
      <c r="H204" s="38">
        <f t="shared" si="28"/>
        <v>28886.207454856307</v>
      </c>
      <c r="I204" s="38">
        <f t="shared" si="29"/>
        <v>28886.207454856307</v>
      </c>
      <c r="ALZ204"/>
      <c r="AMA204"/>
      <c r="AMB204"/>
      <c r="AMC204"/>
      <c r="AMD204"/>
      <c r="AME204"/>
      <c r="AMF204"/>
      <c r="AMG204"/>
      <c r="AMH204"/>
      <c r="AMI204"/>
      <c r="AMJ204"/>
    </row>
    <row r="205" spans="2:1024" s="27" customFormat="1">
      <c r="B205" s="39"/>
      <c r="C205" s="40" t="s">
        <v>407</v>
      </c>
      <c r="D205" s="55"/>
      <c r="E205" s="56"/>
      <c r="F205" s="41"/>
      <c r="G205" s="42">
        <f>SUBTOTAL(9,G202:G204)</f>
        <v>899552.6</v>
      </c>
      <c r="H205" s="41"/>
      <c r="I205" s="42">
        <f>SUBTOTAL(9,I202:I204)</f>
        <v>824704.41557121079</v>
      </c>
      <c r="ALZ205"/>
      <c r="AMA205"/>
      <c r="AMB205"/>
      <c r="AMC205"/>
      <c r="AMD205"/>
      <c r="AME205"/>
      <c r="AMF205"/>
      <c r="AMG205"/>
      <c r="AMH205"/>
      <c r="AMI205"/>
      <c r="AMJ205"/>
    </row>
    <row r="206" spans="2:1024" s="43" customFormat="1">
      <c r="B206" s="28" t="s">
        <v>408</v>
      </c>
      <c r="C206" s="44" t="s">
        <v>409</v>
      </c>
      <c r="D206" s="36"/>
      <c r="E206" s="46"/>
      <c r="F206" s="47"/>
      <c r="G206" s="48"/>
      <c r="H206" s="47"/>
      <c r="I206" s="48"/>
      <c r="ALZ206"/>
      <c r="AMA206"/>
      <c r="AMB206"/>
      <c r="AMC206"/>
      <c r="AMD206"/>
      <c r="AME206"/>
      <c r="AMF206"/>
      <c r="AMG206"/>
      <c r="AMH206"/>
      <c r="AMI206"/>
      <c r="AMJ206"/>
    </row>
    <row r="207" spans="2:1024" s="27" customFormat="1">
      <c r="B207" s="34" t="s">
        <v>410</v>
      </c>
      <c r="C207" s="35" t="s">
        <v>411</v>
      </c>
      <c r="D207" s="36" t="s">
        <v>389</v>
      </c>
      <c r="E207" s="31">
        <v>1</v>
      </c>
      <c r="F207" s="38">
        <v>4139.5200000000004</v>
      </c>
      <c r="G207" s="38">
        <f>ROUND(E207*F207,2)</f>
        <v>4139.5200000000004</v>
      </c>
      <c r="H207" s="38">
        <f t="shared" ref="H207:H208" si="30">F207*$I$5</f>
        <v>3795.0870492123963</v>
      </c>
      <c r="I207" s="38">
        <f t="shared" ref="I207:I208" si="31">H207*E207</f>
        <v>3795.0870492123963</v>
      </c>
      <c r="ALZ207"/>
      <c r="AMA207"/>
      <c r="AMB207"/>
      <c r="AMC207"/>
      <c r="AMD207"/>
      <c r="AME207"/>
      <c r="AMF207"/>
      <c r="AMG207"/>
      <c r="AMH207"/>
      <c r="AMI207"/>
      <c r="AMJ207"/>
    </row>
    <row r="208" spans="2:1024" s="27" customFormat="1">
      <c r="B208" s="34" t="s">
        <v>412</v>
      </c>
      <c r="C208" s="35" t="s">
        <v>413</v>
      </c>
      <c r="D208" s="36" t="s">
        <v>389</v>
      </c>
      <c r="E208" s="31">
        <v>1</v>
      </c>
      <c r="F208" s="38">
        <v>3119.32</v>
      </c>
      <c r="G208" s="38">
        <f>ROUND(E208*F208,2)</f>
        <v>3119.32</v>
      </c>
      <c r="H208" s="38">
        <f t="shared" si="30"/>
        <v>2859.7738226531606</v>
      </c>
      <c r="I208" s="38">
        <f t="shared" si="31"/>
        <v>2859.7738226531606</v>
      </c>
      <c r="ALZ208"/>
      <c r="AMA208"/>
      <c r="AMB208"/>
      <c r="AMC208"/>
      <c r="AMD208"/>
      <c r="AME208"/>
      <c r="AMF208"/>
      <c r="AMG208"/>
      <c r="AMH208"/>
      <c r="AMI208"/>
      <c r="AMJ208"/>
    </row>
    <row r="209" spans="1:1024" s="27" customFormat="1">
      <c r="B209" s="39"/>
      <c r="C209" s="40" t="s">
        <v>414</v>
      </c>
      <c r="D209" s="55"/>
      <c r="E209" s="56"/>
      <c r="F209" s="41"/>
      <c r="G209" s="42">
        <f>SUBTOTAL(9,G207:G208)</f>
        <v>7258.84</v>
      </c>
      <c r="H209" s="41"/>
      <c r="I209" s="42">
        <f>SUBTOTAL(9,I207:I208)</f>
        <v>6654.8608718655569</v>
      </c>
      <c r="ALZ209"/>
      <c r="AMA209"/>
      <c r="AMB209"/>
      <c r="AMC209"/>
      <c r="AMD209"/>
      <c r="AME209"/>
      <c r="AMF209"/>
      <c r="AMG209"/>
      <c r="AMH209"/>
      <c r="AMI209"/>
      <c r="AMJ209"/>
    </row>
    <row r="210" spans="1:1024" s="43" customFormat="1">
      <c r="B210" s="86" t="s">
        <v>415</v>
      </c>
      <c r="C210" s="44" t="s">
        <v>416</v>
      </c>
      <c r="D210" s="36"/>
      <c r="E210" s="46"/>
      <c r="F210" s="47"/>
      <c r="G210" s="48"/>
      <c r="H210" s="47"/>
      <c r="I210" s="48"/>
      <c r="ALZ210"/>
      <c r="AMA210"/>
      <c r="AMB210"/>
      <c r="AMC210"/>
      <c r="AMD210"/>
      <c r="AME210"/>
      <c r="AMF210"/>
      <c r="AMG210"/>
      <c r="AMH210"/>
      <c r="AMI210"/>
      <c r="AMJ210"/>
    </row>
    <row r="211" spans="1:1024" s="53" customFormat="1">
      <c r="A211" s="51"/>
      <c r="B211" s="70" t="s">
        <v>417</v>
      </c>
      <c r="C211" s="61" t="s">
        <v>418</v>
      </c>
      <c r="D211" s="52" t="s">
        <v>19</v>
      </c>
      <c r="E211" s="37">
        <v>400</v>
      </c>
      <c r="F211" s="38">
        <v>3.19</v>
      </c>
      <c r="G211" s="38">
        <f t="shared" ref="G211:G236" si="32">ROUND(E211*F211,2)</f>
        <v>1276</v>
      </c>
      <c r="H211" s="38">
        <f t="shared" ref="H211:H236" si="33">F211*$I$5</f>
        <v>2.9245728217251137</v>
      </c>
      <c r="I211" s="38">
        <f t="shared" ref="I211:I236" si="34">H211*E211</f>
        <v>1169.8291286900455</v>
      </c>
      <c r="ALZ211"/>
      <c r="AMA211"/>
      <c r="AMB211"/>
      <c r="AMC211"/>
      <c r="AMD211"/>
      <c r="AME211"/>
      <c r="AMF211"/>
      <c r="AMG211"/>
      <c r="AMH211"/>
      <c r="AMI211"/>
      <c r="AMJ211"/>
    </row>
    <row r="212" spans="1:1024" s="53" customFormat="1">
      <c r="A212" s="51"/>
      <c r="B212" s="70" t="s">
        <v>419</v>
      </c>
      <c r="C212" s="61" t="s">
        <v>420</v>
      </c>
      <c r="D212" s="52" t="s">
        <v>19</v>
      </c>
      <c r="E212" s="37">
        <v>400</v>
      </c>
      <c r="F212" s="38">
        <v>3.61</v>
      </c>
      <c r="G212" s="38">
        <f t="shared" si="32"/>
        <v>1444</v>
      </c>
      <c r="H212" s="38">
        <f t="shared" si="33"/>
        <v>3.3096262966857868</v>
      </c>
      <c r="I212" s="38">
        <f t="shared" si="34"/>
        <v>1323.8505186743148</v>
      </c>
      <c r="ALZ212"/>
      <c r="AMA212"/>
      <c r="AMB212"/>
      <c r="AMC212"/>
      <c r="AMD212"/>
      <c r="AME212"/>
      <c r="AMF212"/>
      <c r="AMG212"/>
      <c r="AMH212"/>
      <c r="AMI212"/>
      <c r="AMJ212"/>
    </row>
    <row r="213" spans="1:1024" s="53" customFormat="1">
      <c r="A213" s="51"/>
      <c r="B213" s="70" t="s">
        <v>421</v>
      </c>
      <c r="C213" s="61" t="s">
        <v>422</v>
      </c>
      <c r="D213" s="52" t="s">
        <v>19</v>
      </c>
      <c r="E213" s="37">
        <v>800</v>
      </c>
      <c r="F213" s="38">
        <v>5.59</v>
      </c>
      <c r="G213" s="38">
        <f t="shared" si="32"/>
        <v>4472</v>
      </c>
      <c r="H213" s="38">
        <f t="shared" si="33"/>
        <v>5.1248783929289612</v>
      </c>
      <c r="I213" s="38">
        <f t="shared" si="34"/>
        <v>4099.9027143431686</v>
      </c>
      <c r="ALZ213"/>
      <c r="AMA213"/>
      <c r="AMB213"/>
      <c r="AMC213"/>
      <c r="AMD213"/>
      <c r="AME213"/>
      <c r="AMF213"/>
      <c r="AMG213"/>
      <c r="AMH213"/>
      <c r="AMI213"/>
      <c r="AMJ213"/>
    </row>
    <row r="214" spans="1:1024" s="53" customFormat="1">
      <c r="A214" s="51"/>
      <c r="B214" s="70" t="s">
        <v>423</v>
      </c>
      <c r="C214" s="61" t="s">
        <v>424</v>
      </c>
      <c r="D214" s="52" t="s">
        <v>19</v>
      </c>
      <c r="E214" s="37">
        <v>300</v>
      </c>
      <c r="F214" s="38">
        <v>8.4600000000000009</v>
      </c>
      <c r="G214" s="38">
        <f t="shared" si="32"/>
        <v>2538</v>
      </c>
      <c r="H214" s="38">
        <f t="shared" si="33"/>
        <v>7.7560771384935627</v>
      </c>
      <c r="I214" s="38">
        <f t="shared" si="34"/>
        <v>2326.8231415480686</v>
      </c>
      <c r="ALZ214"/>
      <c r="AMA214"/>
      <c r="AMB214"/>
      <c r="AMC214"/>
      <c r="AMD214"/>
      <c r="AME214"/>
      <c r="AMF214"/>
      <c r="AMG214"/>
      <c r="AMH214"/>
      <c r="AMI214"/>
      <c r="AMJ214"/>
    </row>
    <row r="215" spans="1:1024" s="53" customFormat="1">
      <c r="A215" s="51"/>
      <c r="B215" s="70" t="s">
        <v>425</v>
      </c>
      <c r="C215" s="61" t="s">
        <v>426</v>
      </c>
      <c r="D215" s="52" t="s">
        <v>19</v>
      </c>
      <c r="E215" s="37">
        <v>800</v>
      </c>
      <c r="F215" s="38">
        <v>17.329999999999998</v>
      </c>
      <c r="G215" s="38">
        <f t="shared" si="32"/>
        <v>13864</v>
      </c>
      <c r="H215" s="38">
        <f t="shared" si="33"/>
        <v>15.888039812067779</v>
      </c>
      <c r="I215" s="38">
        <f t="shared" si="34"/>
        <v>12710.431849654224</v>
      </c>
      <c r="ALZ215"/>
      <c r="AMA215"/>
      <c r="AMB215"/>
      <c r="AMC215"/>
      <c r="AMD215"/>
      <c r="AME215"/>
      <c r="AMF215"/>
      <c r="AMG215"/>
      <c r="AMH215"/>
      <c r="AMI215"/>
      <c r="AMJ215"/>
    </row>
    <row r="216" spans="1:1024" s="53" customFormat="1" ht="31.5">
      <c r="A216" s="51"/>
      <c r="B216" s="70" t="s">
        <v>427</v>
      </c>
      <c r="C216" s="61" t="s">
        <v>428</v>
      </c>
      <c r="D216" s="52" t="s">
        <v>19</v>
      </c>
      <c r="E216" s="37">
        <v>300</v>
      </c>
      <c r="F216" s="38">
        <v>22.63</v>
      </c>
      <c r="G216" s="38">
        <f t="shared" si="32"/>
        <v>6789</v>
      </c>
      <c r="H216" s="38">
        <f t="shared" si="33"/>
        <v>20.747047948476276</v>
      </c>
      <c r="I216" s="38">
        <f t="shared" si="34"/>
        <v>6224.1143845428824</v>
      </c>
      <c r="ALZ216"/>
      <c r="AMA216"/>
      <c r="AMB216"/>
      <c r="AMC216"/>
      <c r="AMD216"/>
      <c r="AME216"/>
      <c r="AMF216"/>
      <c r="AMG216"/>
      <c r="AMH216"/>
      <c r="AMI216"/>
      <c r="AMJ216"/>
    </row>
    <row r="217" spans="1:1024" s="53" customFormat="1">
      <c r="A217" s="51"/>
      <c r="B217" s="70" t="s">
        <v>429</v>
      </c>
      <c r="C217" s="61" t="s">
        <v>430</v>
      </c>
      <c r="D217" s="52" t="s">
        <v>19</v>
      </c>
      <c r="E217" s="37">
        <v>200</v>
      </c>
      <c r="F217" s="38">
        <v>31.11</v>
      </c>
      <c r="G217" s="38">
        <f t="shared" si="32"/>
        <v>6222</v>
      </c>
      <c r="H217" s="38">
        <f t="shared" si="33"/>
        <v>28.521460966729869</v>
      </c>
      <c r="I217" s="38">
        <f t="shared" si="34"/>
        <v>5704.2921933459738</v>
      </c>
      <c r="ALZ217"/>
      <c r="AMA217"/>
      <c r="AMB217"/>
      <c r="AMC217"/>
      <c r="AMD217"/>
      <c r="AME217"/>
      <c r="AMF217"/>
      <c r="AMG217"/>
      <c r="AMH217"/>
      <c r="AMI217"/>
      <c r="AMJ217"/>
    </row>
    <row r="218" spans="1:1024" s="53" customFormat="1" ht="47.25">
      <c r="A218" s="51"/>
      <c r="B218" s="70" t="s">
        <v>431</v>
      </c>
      <c r="C218" s="61" t="s">
        <v>432</v>
      </c>
      <c r="D218" s="52" t="s">
        <v>44</v>
      </c>
      <c r="E218" s="37">
        <v>200</v>
      </c>
      <c r="F218" s="38">
        <v>6.99</v>
      </c>
      <c r="G218" s="38">
        <f t="shared" si="32"/>
        <v>1398</v>
      </c>
      <c r="H218" s="38">
        <f t="shared" si="33"/>
        <v>6.4083899761312058</v>
      </c>
      <c r="I218" s="38">
        <f t="shared" si="34"/>
        <v>1281.6779952262411</v>
      </c>
      <c r="ALZ218"/>
      <c r="AMA218"/>
      <c r="AMB218"/>
      <c r="AMC218"/>
      <c r="AMD218"/>
      <c r="AME218"/>
      <c r="AMF218"/>
      <c r="AMG218"/>
      <c r="AMH218"/>
      <c r="AMI218"/>
      <c r="AMJ218"/>
    </row>
    <row r="219" spans="1:1024" s="53" customFormat="1">
      <c r="A219" s="51"/>
      <c r="B219" s="70" t="s">
        <v>433</v>
      </c>
      <c r="C219" s="61" t="s">
        <v>434</v>
      </c>
      <c r="D219" s="52" t="s">
        <v>19</v>
      </c>
      <c r="E219" s="37">
        <v>1000</v>
      </c>
      <c r="F219" s="38">
        <v>16.100000000000001</v>
      </c>
      <c r="G219" s="38">
        <f t="shared" si="32"/>
        <v>16100</v>
      </c>
      <c r="H219" s="38">
        <f t="shared" si="33"/>
        <v>14.760383206825811</v>
      </c>
      <c r="I219" s="38">
        <f t="shared" si="34"/>
        <v>14760.383206825811</v>
      </c>
      <c r="ALZ219"/>
      <c r="AMA219"/>
      <c r="AMB219"/>
      <c r="AMC219"/>
      <c r="AMD219"/>
      <c r="AME219"/>
      <c r="AMF219"/>
      <c r="AMG219"/>
      <c r="AMH219"/>
      <c r="AMI219"/>
      <c r="AMJ219"/>
    </row>
    <row r="220" spans="1:1024" s="53" customFormat="1" ht="31.5">
      <c r="A220" s="51"/>
      <c r="B220" s="70" t="s">
        <v>435</v>
      </c>
      <c r="C220" s="59" t="s">
        <v>436</v>
      </c>
      <c r="D220" s="52" t="s">
        <v>19</v>
      </c>
      <c r="E220" s="37">
        <v>300</v>
      </c>
      <c r="F220" s="38">
        <v>21.31</v>
      </c>
      <c r="G220" s="38">
        <f t="shared" si="32"/>
        <v>6393</v>
      </c>
      <c r="H220" s="38">
        <f t="shared" si="33"/>
        <v>19.53687988431416</v>
      </c>
      <c r="I220" s="38">
        <f t="shared" si="34"/>
        <v>5861.0639652942482</v>
      </c>
      <c r="ALZ220"/>
      <c r="AMA220"/>
      <c r="AMB220"/>
      <c r="AMC220"/>
      <c r="AMD220"/>
      <c r="AME220"/>
      <c r="AMF220"/>
      <c r="AMG220"/>
      <c r="AMH220"/>
      <c r="AMI220"/>
      <c r="AMJ220"/>
    </row>
    <row r="221" spans="1:1024" s="53" customFormat="1" ht="31.5">
      <c r="A221" s="51"/>
      <c r="B221" s="70" t="s">
        <v>437</v>
      </c>
      <c r="C221" s="61" t="s">
        <v>438</v>
      </c>
      <c r="D221" s="62" t="s">
        <v>19</v>
      </c>
      <c r="E221" s="37">
        <v>700</v>
      </c>
      <c r="F221" s="38">
        <v>13.71</v>
      </c>
      <c r="G221" s="38">
        <f t="shared" si="32"/>
        <v>9597</v>
      </c>
      <c r="H221" s="38">
        <f t="shared" si="33"/>
        <v>12.569245575501979</v>
      </c>
      <c r="I221" s="38">
        <f t="shared" si="34"/>
        <v>8798.4719028513846</v>
      </c>
      <c r="ALZ221"/>
      <c r="AMA221"/>
      <c r="AMB221"/>
      <c r="AMC221"/>
      <c r="AMD221"/>
      <c r="AME221"/>
      <c r="AMF221"/>
      <c r="AMG221"/>
      <c r="AMH221"/>
      <c r="AMI221"/>
      <c r="AMJ221"/>
    </row>
    <row r="222" spans="1:1024" s="53" customFormat="1">
      <c r="A222" s="51"/>
      <c r="B222" s="70" t="s">
        <v>439</v>
      </c>
      <c r="C222" s="59" t="s">
        <v>440</v>
      </c>
      <c r="D222" s="52" t="s">
        <v>19</v>
      </c>
      <c r="E222" s="37">
        <v>50</v>
      </c>
      <c r="F222" s="38">
        <v>24.3</v>
      </c>
      <c r="G222" s="38">
        <f t="shared" si="32"/>
        <v>1215</v>
      </c>
      <c r="H222" s="38">
        <f t="shared" si="33"/>
        <v>22.278093908438954</v>
      </c>
      <c r="I222" s="38">
        <f t="shared" si="34"/>
        <v>1113.9046954219477</v>
      </c>
      <c r="ALZ222"/>
      <c r="AMA222"/>
      <c r="AMB222"/>
      <c r="AMC222"/>
      <c r="AMD222"/>
      <c r="AME222"/>
      <c r="AMF222"/>
      <c r="AMG222"/>
      <c r="AMH222"/>
      <c r="AMI222"/>
      <c r="AMJ222"/>
    </row>
    <row r="223" spans="1:1024" s="53" customFormat="1" ht="31.5">
      <c r="A223" s="51"/>
      <c r="B223" s="70" t="s">
        <v>441</v>
      </c>
      <c r="C223" s="59" t="s">
        <v>442</v>
      </c>
      <c r="D223" s="52" t="s">
        <v>19</v>
      </c>
      <c r="E223" s="37">
        <v>800</v>
      </c>
      <c r="F223" s="38">
        <v>15.43</v>
      </c>
      <c r="G223" s="38">
        <f t="shared" si="32"/>
        <v>12344</v>
      </c>
      <c r="H223" s="38">
        <f t="shared" si="33"/>
        <v>14.146131234864734</v>
      </c>
      <c r="I223" s="38">
        <f t="shared" si="34"/>
        <v>11316.904987891787</v>
      </c>
      <c r="ALZ223"/>
      <c r="AMA223"/>
      <c r="AMB223"/>
      <c r="AMC223"/>
      <c r="AMD223"/>
      <c r="AME223"/>
      <c r="AMF223"/>
      <c r="AMG223"/>
      <c r="AMH223"/>
      <c r="AMI223"/>
      <c r="AMJ223"/>
    </row>
    <row r="224" spans="1:1024" s="53" customFormat="1">
      <c r="A224" s="51"/>
      <c r="B224" s="70" t="s">
        <v>443</v>
      </c>
      <c r="C224" s="87" t="s">
        <v>444</v>
      </c>
      <c r="D224" s="52" t="s">
        <v>19</v>
      </c>
      <c r="E224" s="37">
        <v>640</v>
      </c>
      <c r="F224" s="38">
        <v>20.22</v>
      </c>
      <c r="G224" s="38">
        <f t="shared" si="32"/>
        <v>12940.8</v>
      </c>
      <c r="H224" s="38">
        <f t="shared" si="33"/>
        <v>18.537574437392411</v>
      </c>
      <c r="I224" s="38">
        <f t="shared" si="34"/>
        <v>11864.047639931143</v>
      </c>
      <c r="ALZ224"/>
      <c r="AMA224"/>
      <c r="AMB224"/>
      <c r="AMC224"/>
      <c r="AMD224"/>
      <c r="AME224"/>
      <c r="AMF224"/>
      <c r="AMG224"/>
      <c r="AMH224"/>
      <c r="AMI224"/>
      <c r="AMJ224"/>
    </row>
    <row r="225" spans="1:1024" s="53" customFormat="1" ht="31.5">
      <c r="A225" s="51"/>
      <c r="B225" s="70" t="s">
        <v>445</v>
      </c>
      <c r="C225" s="87" t="s">
        <v>446</v>
      </c>
      <c r="D225" s="52" t="s">
        <v>19</v>
      </c>
      <c r="E225" s="37">
        <v>480</v>
      </c>
      <c r="F225" s="38">
        <v>26.96</v>
      </c>
      <c r="G225" s="38">
        <f t="shared" si="32"/>
        <v>12940.8</v>
      </c>
      <c r="H225" s="38">
        <f t="shared" si="33"/>
        <v>24.716765916523219</v>
      </c>
      <c r="I225" s="38">
        <f t="shared" si="34"/>
        <v>11864.047639931145</v>
      </c>
      <c r="ALZ225"/>
      <c r="AMA225"/>
      <c r="AMB225"/>
      <c r="AMC225"/>
      <c r="AMD225"/>
      <c r="AME225"/>
      <c r="AMF225"/>
      <c r="AMG225"/>
      <c r="AMH225"/>
      <c r="AMI225"/>
      <c r="AMJ225"/>
    </row>
    <row r="226" spans="1:1024" s="53" customFormat="1">
      <c r="A226" s="51"/>
      <c r="B226" s="70" t="s">
        <v>447</v>
      </c>
      <c r="C226" s="59" t="s">
        <v>448</v>
      </c>
      <c r="D226" s="52" t="s">
        <v>19</v>
      </c>
      <c r="E226" s="37">
        <v>160</v>
      </c>
      <c r="F226" s="38">
        <v>4.82</v>
      </c>
      <c r="G226" s="38">
        <f t="shared" si="32"/>
        <v>771.2</v>
      </c>
      <c r="H226" s="38">
        <f t="shared" si="33"/>
        <v>4.4189470221677274</v>
      </c>
      <c r="I226" s="38">
        <f t="shared" si="34"/>
        <v>707.03152354683641</v>
      </c>
      <c r="ALZ226"/>
      <c r="AMA226"/>
      <c r="AMB226"/>
      <c r="AMC226"/>
      <c r="AMD226"/>
      <c r="AME226"/>
      <c r="AMF226"/>
      <c r="AMG226"/>
      <c r="AMH226"/>
      <c r="AMI226"/>
      <c r="AMJ226"/>
    </row>
    <row r="227" spans="1:1024" s="53" customFormat="1" ht="31.5">
      <c r="A227" s="51"/>
      <c r="B227" s="70" t="s">
        <v>449</v>
      </c>
      <c r="C227" s="59" t="s">
        <v>450</v>
      </c>
      <c r="D227" s="52" t="s">
        <v>19</v>
      </c>
      <c r="E227" s="37">
        <v>80</v>
      </c>
      <c r="F227" s="38">
        <v>6.64</v>
      </c>
      <c r="G227" s="38">
        <f t="shared" si="32"/>
        <v>531.20000000000005</v>
      </c>
      <c r="H227" s="38">
        <f t="shared" si="33"/>
        <v>6.0875120803306437</v>
      </c>
      <c r="I227" s="38">
        <f t="shared" si="34"/>
        <v>487.0009664264515</v>
      </c>
      <c r="ALZ227"/>
      <c r="AMA227"/>
      <c r="AMB227"/>
      <c r="AMC227"/>
      <c r="AMD227"/>
      <c r="AME227"/>
      <c r="AMF227"/>
      <c r="AMG227"/>
      <c r="AMH227"/>
      <c r="AMI227"/>
      <c r="AMJ227"/>
    </row>
    <row r="228" spans="1:1024" s="53" customFormat="1" ht="31.5">
      <c r="A228" s="51"/>
      <c r="B228" s="70" t="s">
        <v>451</v>
      </c>
      <c r="C228" s="59" t="s">
        <v>452</v>
      </c>
      <c r="D228" s="52" t="s">
        <v>19</v>
      </c>
      <c r="E228" s="37">
        <v>200</v>
      </c>
      <c r="F228" s="38">
        <v>32.32</v>
      </c>
      <c r="G228" s="38">
        <f t="shared" si="32"/>
        <v>6464</v>
      </c>
      <c r="H228" s="38">
        <f t="shared" si="33"/>
        <v>29.630781692211812</v>
      </c>
      <c r="I228" s="38">
        <f t="shared" si="34"/>
        <v>5926.1563384423625</v>
      </c>
      <c r="ALZ228"/>
      <c r="AMA228"/>
      <c r="AMB228"/>
      <c r="AMC228"/>
      <c r="AMD228"/>
      <c r="AME228"/>
      <c r="AMF228"/>
      <c r="AMG228"/>
      <c r="AMH228"/>
      <c r="AMI228"/>
      <c r="AMJ228"/>
    </row>
    <row r="229" spans="1:1024" s="53" customFormat="1">
      <c r="A229" s="51"/>
      <c r="B229" s="70" t="s">
        <v>453</v>
      </c>
      <c r="C229" s="59" t="s">
        <v>454</v>
      </c>
      <c r="D229" s="52" t="s">
        <v>19</v>
      </c>
      <c r="E229" s="37">
        <v>160</v>
      </c>
      <c r="F229" s="38">
        <v>5.48</v>
      </c>
      <c r="G229" s="38">
        <f t="shared" si="32"/>
        <v>876.8</v>
      </c>
      <c r="H229" s="38">
        <f t="shared" si="33"/>
        <v>5.0240310542487849</v>
      </c>
      <c r="I229" s="38">
        <f t="shared" si="34"/>
        <v>803.84496867980556</v>
      </c>
      <c r="ALZ229"/>
      <c r="AMA229"/>
      <c r="AMB229"/>
      <c r="AMC229"/>
      <c r="AMD229"/>
      <c r="AME229"/>
      <c r="AMF229"/>
      <c r="AMG229"/>
      <c r="AMH229"/>
      <c r="AMI229"/>
      <c r="AMJ229"/>
    </row>
    <row r="230" spans="1:1024" s="53" customFormat="1" ht="63">
      <c r="A230" s="51"/>
      <c r="B230" s="70" t="s">
        <v>455</v>
      </c>
      <c r="C230" s="59" t="s">
        <v>456</v>
      </c>
      <c r="D230" s="52" t="s">
        <v>19</v>
      </c>
      <c r="E230" s="37">
        <v>600</v>
      </c>
      <c r="F230" s="38">
        <v>36.26</v>
      </c>
      <c r="G230" s="38">
        <f t="shared" si="32"/>
        <v>21756</v>
      </c>
      <c r="H230" s="38">
        <f t="shared" si="33"/>
        <v>33.242950004938123</v>
      </c>
      <c r="I230" s="38">
        <f t="shared" si="34"/>
        <v>19945.770002962872</v>
      </c>
      <c r="ALZ230"/>
      <c r="AMA230"/>
      <c r="AMB230"/>
      <c r="AMC230"/>
      <c r="AMD230"/>
      <c r="AME230"/>
      <c r="AMF230"/>
      <c r="AMG230"/>
      <c r="AMH230"/>
      <c r="AMI230"/>
      <c r="AMJ230"/>
    </row>
    <row r="231" spans="1:1024" s="53" customFormat="1" ht="31.5">
      <c r="A231" s="51"/>
      <c r="B231" s="70" t="s">
        <v>457</v>
      </c>
      <c r="C231" s="59" t="s">
        <v>458</v>
      </c>
      <c r="D231" s="52" t="s">
        <v>19</v>
      </c>
      <c r="E231" s="37">
        <v>100</v>
      </c>
      <c r="F231" s="38">
        <v>24.97</v>
      </c>
      <c r="G231" s="38">
        <f t="shared" si="32"/>
        <v>2497</v>
      </c>
      <c r="H231" s="38">
        <f t="shared" si="33"/>
        <v>22.892345880400025</v>
      </c>
      <c r="I231" s="38">
        <f t="shared" si="34"/>
        <v>2289.2345880400026</v>
      </c>
      <c r="ALZ231"/>
      <c r="AMA231"/>
      <c r="AMB231"/>
      <c r="AMC231"/>
      <c r="AMD231"/>
      <c r="AME231"/>
      <c r="AMF231"/>
      <c r="AMG231"/>
      <c r="AMH231"/>
      <c r="AMI231"/>
      <c r="AMJ231"/>
    </row>
    <row r="232" spans="1:1024" s="53" customFormat="1" ht="31.5">
      <c r="A232" s="51"/>
      <c r="B232" s="70" t="s">
        <v>459</v>
      </c>
      <c r="C232" s="59" t="s">
        <v>460</v>
      </c>
      <c r="D232" s="52" t="s">
        <v>19</v>
      </c>
      <c r="E232" s="37">
        <v>40</v>
      </c>
      <c r="F232" s="38">
        <v>29.07</v>
      </c>
      <c r="G232" s="38">
        <f t="shared" si="32"/>
        <v>1162.8</v>
      </c>
      <c r="H232" s="38">
        <f t="shared" si="33"/>
        <v>26.651201231206603</v>
      </c>
      <c r="I232" s="38">
        <f t="shared" si="34"/>
        <v>1066.0480492482641</v>
      </c>
      <c r="ALZ232"/>
      <c r="AMA232"/>
      <c r="AMB232"/>
      <c r="AMC232"/>
      <c r="AMD232"/>
      <c r="AME232"/>
      <c r="AMF232"/>
      <c r="AMG232"/>
      <c r="AMH232"/>
      <c r="AMI232"/>
      <c r="AMJ232"/>
    </row>
    <row r="233" spans="1:1024" s="53" customFormat="1">
      <c r="A233" s="51"/>
      <c r="B233" s="70" t="s">
        <v>461</v>
      </c>
      <c r="C233" s="59" t="s">
        <v>462</v>
      </c>
      <c r="D233" s="52" t="s">
        <v>19</v>
      </c>
      <c r="E233" s="37">
        <v>40</v>
      </c>
      <c r="F233" s="38">
        <v>11.82</v>
      </c>
      <c r="G233" s="38">
        <f t="shared" si="32"/>
        <v>472.8</v>
      </c>
      <c r="H233" s="38">
        <f t="shared" si="33"/>
        <v>10.836504938178948</v>
      </c>
      <c r="I233" s="38">
        <f t="shared" si="34"/>
        <v>433.4601975271579</v>
      </c>
      <c r="ALZ233"/>
      <c r="AMA233"/>
      <c r="AMB233"/>
      <c r="AMC233"/>
      <c r="AMD233"/>
      <c r="AME233"/>
      <c r="AMF233"/>
      <c r="AMG233"/>
      <c r="AMH233"/>
      <c r="AMI233"/>
      <c r="AMJ233"/>
    </row>
    <row r="234" spans="1:1024" s="53" customFormat="1">
      <c r="A234" s="51"/>
      <c r="B234" s="70" t="s">
        <v>463</v>
      </c>
      <c r="C234" s="59" t="s">
        <v>464</v>
      </c>
      <c r="D234" s="52" t="s">
        <v>25</v>
      </c>
      <c r="E234" s="37">
        <v>1</v>
      </c>
      <c r="F234" s="38">
        <v>282.68</v>
      </c>
      <c r="G234" s="38">
        <f t="shared" si="32"/>
        <v>282.68</v>
      </c>
      <c r="H234" s="38">
        <f t="shared" si="33"/>
        <v>259.15932452829315</v>
      </c>
      <c r="I234" s="38">
        <f t="shared" si="34"/>
        <v>259.15932452829315</v>
      </c>
      <c r="ALZ234"/>
      <c r="AMA234"/>
      <c r="AMB234"/>
      <c r="AMC234"/>
      <c r="AMD234"/>
      <c r="AME234"/>
      <c r="AMF234"/>
      <c r="AMG234"/>
      <c r="AMH234"/>
      <c r="AMI234"/>
      <c r="AMJ234"/>
    </row>
    <row r="235" spans="1:1024" s="53" customFormat="1" ht="31.5">
      <c r="A235" s="51"/>
      <c r="B235" s="70" t="s">
        <v>465</v>
      </c>
      <c r="C235" s="59" t="s">
        <v>466</v>
      </c>
      <c r="D235" s="52" t="s">
        <v>44</v>
      </c>
      <c r="E235" s="37">
        <v>60</v>
      </c>
      <c r="F235" s="38">
        <v>6.82</v>
      </c>
      <c r="G235" s="38">
        <f t="shared" si="32"/>
        <v>409.2</v>
      </c>
      <c r="H235" s="38">
        <f t="shared" si="33"/>
        <v>6.2525349981709333</v>
      </c>
      <c r="I235" s="38">
        <f t="shared" si="34"/>
        <v>375.15209989025601</v>
      </c>
      <c r="ALZ235"/>
      <c r="AMA235"/>
      <c r="AMB235"/>
      <c r="AMC235"/>
      <c r="AMD235"/>
      <c r="AME235"/>
      <c r="AMF235"/>
      <c r="AMG235"/>
      <c r="AMH235"/>
      <c r="AMI235"/>
      <c r="AMJ235"/>
    </row>
    <row r="236" spans="1:1024" s="53" customFormat="1" ht="31.5">
      <c r="A236" s="51"/>
      <c r="B236" s="70" t="s">
        <v>467</v>
      </c>
      <c r="C236" s="59" t="s">
        <v>468</v>
      </c>
      <c r="D236" s="52" t="s">
        <v>44</v>
      </c>
      <c r="E236" s="37">
        <v>200</v>
      </c>
      <c r="F236" s="38">
        <v>23.29</v>
      </c>
      <c r="G236" s="38">
        <f t="shared" si="32"/>
        <v>4658</v>
      </c>
      <c r="H236" s="38">
        <f t="shared" si="33"/>
        <v>21.352131980557335</v>
      </c>
      <c r="I236" s="38">
        <f t="shared" si="34"/>
        <v>4270.4263961114666</v>
      </c>
      <c r="ALZ236"/>
      <c r="AMA236"/>
      <c r="AMB236"/>
      <c r="AMC236"/>
      <c r="AMD236"/>
      <c r="AME236"/>
      <c r="AMF236"/>
      <c r="AMG236"/>
      <c r="AMH236"/>
      <c r="AMI236"/>
      <c r="AMJ236"/>
    </row>
    <row r="237" spans="1:1024" s="53" customFormat="1">
      <c r="A237" s="71"/>
      <c r="B237" s="72"/>
      <c r="C237" s="73" t="s">
        <v>469</v>
      </c>
      <c r="D237" s="88"/>
      <c r="E237" s="56"/>
      <c r="F237" s="41"/>
      <c r="G237" s="42">
        <f>SUBTOTAL(9,G211:G236)</f>
        <v>149415.27999999997</v>
      </c>
      <c r="H237" s="41"/>
      <c r="I237" s="42">
        <f>SUBTOTAL(9,I211:I236)</f>
        <v>136983.03041957616</v>
      </c>
      <c r="ALZ237"/>
      <c r="AMA237"/>
      <c r="AMB237"/>
      <c r="AMC237"/>
      <c r="AMD237"/>
      <c r="AME237"/>
      <c r="AMF237"/>
      <c r="AMG237"/>
      <c r="AMH237"/>
      <c r="AMI237"/>
      <c r="AMJ237"/>
    </row>
    <row r="238" spans="1:1024" s="27" customFormat="1">
      <c r="B238" s="28" t="s">
        <v>470</v>
      </c>
      <c r="C238" s="29" t="s">
        <v>471</v>
      </c>
      <c r="D238" s="30"/>
      <c r="E238" s="31"/>
      <c r="F238" s="32"/>
      <c r="G238" s="33"/>
      <c r="H238" s="32"/>
      <c r="I238" s="33"/>
      <c r="ALZ238"/>
      <c r="AMA238"/>
      <c r="AMB238"/>
      <c r="AMC238"/>
      <c r="AMD238"/>
      <c r="AME238"/>
      <c r="AMF238"/>
      <c r="AMG238"/>
      <c r="AMH238"/>
      <c r="AMI238"/>
      <c r="AMJ238"/>
    </row>
    <row r="239" spans="1:1024" s="27" customFormat="1" ht="31.5">
      <c r="B239" s="70" t="s">
        <v>472</v>
      </c>
      <c r="C239" s="34" t="s">
        <v>473</v>
      </c>
      <c r="D239" s="36" t="s">
        <v>25</v>
      </c>
      <c r="E239" s="37">
        <v>6</v>
      </c>
      <c r="F239" s="38">
        <v>75.33</v>
      </c>
      <c r="G239" s="38">
        <f t="shared" ref="G239:G244" si="35">ROUND(E239*F239,2)</f>
        <v>451.98</v>
      </c>
      <c r="H239" s="38">
        <f t="shared" ref="H239:H244" si="36">F239*$I$5</f>
        <v>69.062091116160758</v>
      </c>
      <c r="I239" s="38">
        <f t="shared" ref="I239:I244" si="37">H239*E239</f>
        <v>414.37254669696455</v>
      </c>
      <c r="ALZ239"/>
      <c r="AMA239"/>
      <c r="AMB239"/>
      <c r="AMC239"/>
      <c r="AMD239"/>
      <c r="AME239"/>
      <c r="AMF239"/>
      <c r="AMG239"/>
      <c r="AMH239"/>
      <c r="AMI239"/>
      <c r="AMJ239"/>
    </row>
    <row r="240" spans="1:1024" s="53" customFormat="1">
      <c r="A240" s="51"/>
      <c r="B240" s="70" t="s">
        <v>474</v>
      </c>
      <c r="C240" s="59" t="s">
        <v>475</v>
      </c>
      <c r="D240" s="52" t="s">
        <v>44</v>
      </c>
      <c r="E240" s="37">
        <v>200</v>
      </c>
      <c r="F240" s="38">
        <v>97.86</v>
      </c>
      <c r="G240" s="38">
        <f t="shared" si="35"/>
        <v>19572</v>
      </c>
      <c r="H240" s="38">
        <f t="shared" si="36"/>
        <v>89.71745966583687</v>
      </c>
      <c r="I240" s="38">
        <f t="shared" si="37"/>
        <v>17943.491933167374</v>
      </c>
      <c r="ALZ240"/>
      <c r="AMA240"/>
      <c r="AMB240"/>
      <c r="AMC240"/>
      <c r="AMD240"/>
      <c r="AME240"/>
      <c r="AMF240"/>
      <c r="AMG240"/>
      <c r="AMH240"/>
      <c r="AMI240"/>
      <c r="AMJ240"/>
    </row>
    <row r="241" spans="2:1024" s="27" customFormat="1" ht="31.5">
      <c r="B241" s="70" t="s">
        <v>476</v>
      </c>
      <c r="C241" s="35" t="s">
        <v>477</v>
      </c>
      <c r="D241" s="36" t="s">
        <v>44</v>
      </c>
      <c r="E241" s="37">
        <v>80</v>
      </c>
      <c r="F241" s="38">
        <v>10.39</v>
      </c>
      <c r="G241" s="38">
        <f t="shared" si="35"/>
        <v>831.2</v>
      </c>
      <c r="H241" s="38">
        <f t="shared" si="36"/>
        <v>9.5254895353366571</v>
      </c>
      <c r="I241" s="38">
        <f t="shared" si="37"/>
        <v>762.03916282693262</v>
      </c>
      <c r="ALZ241"/>
      <c r="AMA241"/>
      <c r="AMB241"/>
      <c r="AMC241"/>
      <c r="AMD241"/>
      <c r="AME241"/>
      <c r="AMF241"/>
      <c r="AMG241"/>
      <c r="AMH241"/>
      <c r="AMI241"/>
      <c r="AMJ241"/>
    </row>
    <row r="242" spans="2:1024" s="27" customFormat="1" ht="31.5">
      <c r="B242" s="70" t="s">
        <v>478</v>
      </c>
      <c r="C242" s="35" t="s">
        <v>479</v>
      </c>
      <c r="D242" s="36" t="s">
        <v>480</v>
      </c>
      <c r="E242" s="37">
        <v>160</v>
      </c>
      <c r="F242" s="38">
        <v>18.940000000000001</v>
      </c>
      <c r="G242" s="38">
        <f t="shared" si="35"/>
        <v>3030.4</v>
      </c>
      <c r="H242" s="38">
        <f t="shared" si="36"/>
        <v>17.364078132750365</v>
      </c>
      <c r="I242" s="38">
        <f t="shared" si="37"/>
        <v>2778.2525012400583</v>
      </c>
      <c r="ALZ242"/>
      <c r="AMA242"/>
      <c r="AMB242"/>
      <c r="AMC242"/>
      <c r="AMD242"/>
      <c r="AME242"/>
      <c r="AMF242"/>
      <c r="AMG242"/>
      <c r="AMH242"/>
      <c r="AMI242"/>
      <c r="AMJ242"/>
    </row>
    <row r="243" spans="2:1024" s="27" customFormat="1">
      <c r="B243" s="70" t="s">
        <v>481</v>
      </c>
      <c r="C243" s="60" t="s">
        <v>482</v>
      </c>
      <c r="D243" s="36" t="s">
        <v>19</v>
      </c>
      <c r="E243" s="37">
        <v>100</v>
      </c>
      <c r="F243" s="38">
        <v>5.16</v>
      </c>
      <c r="G243" s="38">
        <f t="shared" si="35"/>
        <v>516</v>
      </c>
      <c r="H243" s="38">
        <f t="shared" si="36"/>
        <v>4.7306569780882715</v>
      </c>
      <c r="I243" s="38">
        <f t="shared" si="37"/>
        <v>473.06569780882717</v>
      </c>
      <c r="ALZ243"/>
      <c r="AMA243"/>
      <c r="AMB243"/>
      <c r="AMC243"/>
      <c r="AMD243"/>
      <c r="AME243"/>
      <c r="AMF243"/>
      <c r="AMG243"/>
      <c r="AMH243"/>
      <c r="AMI243"/>
      <c r="AMJ243"/>
    </row>
    <row r="244" spans="2:1024" s="27" customFormat="1">
      <c r="B244" s="70" t="s">
        <v>483</v>
      </c>
      <c r="C244" s="35" t="s">
        <v>484</v>
      </c>
      <c r="D244" s="36" t="s">
        <v>19</v>
      </c>
      <c r="E244" s="37">
        <v>3440</v>
      </c>
      <c r="F244" s="38">
        <v>7.06</v>
      </c>
      <c r="G244" s="38">
        <f t="shared" si="35"/>
        <v>24286.400000000001</v>
      </c>
      <c r="H244" s="38">
        <f t="shared" si="36"/>
        <v>6.4725655552913173</v>
      </c>
      <c r="I244" s="38">
        <f t="shared" si="37"/>
        <v>22265.625510202131</v>
      </c>
      <c r="ALZ244"/>
      <c r="AMA244"/>
      <c r="AMB244"/>
      <c r="AMC244"/>
      <c r="AMD244"/>
      <c r="AME244"/>
      <c r="AMF244"/>
      <c r="AMG244"/>
      <c r="AMH244"/>
      <c r="AMI244"/>
      <c r="AMJ244"/>
    </row>
    <row r="245" spans="2:1024" s="27" customFormat="1">
      <c r="B245" s="39"/>
      <c r="C245" s="40" t="s">
        <v>485</v>
      </c>
      <c r="D245" s="89"/>
      <c r="E245" s="56"/>
      <c r="F245" s="41"/>
      <c r="G245" s="42">
        <f>SUBTOTAL(9,G239:G244)</f>
        <v>48687.98</v>
      </c>
      <c r="H245" s="41"/>
      <c r="I245" s="42">
        <f>SUBTOTAL(9,I239:I244)</f>
        <v>44636.847351942284</v>
      </c>
      <c r="ALZ245"/>
      <c r="AMA245"/>
      <c r="AMB245"/>
      <c r="AMC245"/>
      <c r="AMD245"/>
      <c r="AME245"/>
      <c r="AMF245"/>
      <c r="AMG245"/>
      <c r="AMH245"/>
      <c r="AMI245"/>
      <c r="AMJ245"/>
    </row>
    <row r="246" spans="2:1024" s="75" customFormat="1">
      <c r="B246" s="90"/>
      <c r="C246" s="91" t="s">
        <v>486</v>
      </c>
      <c r="D246" s="92"/>
      <c r="E246" s="93"/>
      <c r="F246" s="94"/>
      <c r="G246" s="95">
        <f>SUBTOTAL(9,G7:G244)</f>
        <v>2388759.12</v>
      </c>
      <c r="H246" s="94"/>
      <c r="I246" s="95">
        <f>SUBTOTAL(9,I7:I244)</f>
        <v>2189999.9999999986</v>
      </c>
      <c r="ALZ246"/>
      <c r="AMA246"/>
      <c r="AMB246"/>
      <c r="AMC246"/>
      <c r="AMD246"/>
      <c r="AME246"/>
      <c r="AMF246"/>
      <c r="AMG246"/>
      <c r="AMH246"/>
      <c r="AMI246"/>
      <c r="AMJ246"/>
    </row>
  </sheetData>
  <autoFilter ref="B6:G245" xr:uid="{00000000-0009-0000-0000-000000000000}"/>
  <mergeCells count="3">
    <mergeCell ref="B3:I3"/>
    <mergeCell ref="C2:I2"/>
    <mergeCell ref="H4:I4"/>
  </mergeCells>
  <dataValidations disablePrompts="1" count="2">
    <dataValidation type="list" operator="equal" allowBlank="1" showInputMessage="1" showErrorMessage="1" sqref="C14:C42" xr:uid="{00000000-0002-0000-0000-000000000000}">
      <formula1>"CPU,SETOP,SINAPI,SUDECAP,SIAD,TCE"</formula1>
      <formula2>0</formula2>
    </dataValidation>
    <dataValidation type="list" operator="equal" allowBlank="1" showInputMessage="1" showErrorMessage="1" sqref="D7 D186:D192 D237:D238 D245" xr:uid="{00000000-0002-0000-0000-000001000000}">
      <formula1>"UN.,M,M²,M³,H,MÊS,CJ,KG"</formula1>
      <formula2>0</formula2>
    </dataValidation>
  </dataValidations>
  <printOptions horizontalCentered="1"/>
  <pageMargins left="0.39374999999999999" right="0.39374999999999999" top="0.59027777777777801" bottom="0.39374999999999999" header="0.51180555555555496" footer="7.8472222222222193E-2"/>
  <pageSetup paperSize="9" scale="49" fitToHeight="0" orientation="portrait" horizontalDpi="300" verticalDpi="300" r:id="rId1"/>
  <headerFooter>
    <oddFooter>&amp;CPágina &amp;P de &amp;N</oddFooter>
  </headerFooter>
  <rowBreaks count="4" manualBreakCount="4">
    <brk id="71" max="16383" man="1"/>
    <brk id="115" max="16383" man="1"/>
    <brk id="170" max="16383" man="1"/>
    <brk id="2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8681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VENDA CIVIL</vt:lpstr>
      <vt:lpstr>'VENDA CIVIL'!Area_de_impressao</vt:lpstr>
      <vt:lpstr>'VENDA CIVIL'!Titulos_de_impressao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MARLON BRUNO DOS SANTOS SILVA</dc:creator>
  <dc:description/>
  <cp:lastModifiedBy>Leandro</cp:lastModifiedBy>
  <cp:revision>42</cp:revision>
  <cp:lastPrinted>2022-07-18T20:47:35Z</cp:lastPrinted>
  <dcterms:created xsi:type="dcterms:W3CDTF">2020-02-28T20:35:37Z</dcterms:created>
  <dcterms:modified xsi:type="dcterms:W3CDTF">2022-07-21T13:24:37Z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