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ampos\Desktop\HOJE - 20.04\PL19.23 - RP MOBILIÁRIO -19.16.3900.0137585 2022-90\"/>
    </mc:Choice>
  </mc:AlternateContent>
  <bookViews>
    <workbookView xWindow="-120" yWindow="-120" windowWidth="29040" windowHeight="15840"/>
  </bookViews>
  <sheets>
    <sheet name="Planilha1" sheetId="1" r:id="rId1"/>
  </sheets>
  <calcPr calcId="191029"/>
</workbook>
</file>

<file path=xl/calcChain.xml><?xml version="1.0" encoding="utf-8"?>
<calcChain xmlns="http://schemas.openxmlformats.org/spreadsheetml/2006/main">
  <c r="N14" i="1" l="1"/>
  <c r="N15" i="1"/>
  <c r="N16" i="1"/>
  <c r="N10" i="1"/>
  <c r="N11" i="1"/>
  <c r="N12" i="1"/>
  <c r="N13" i="1"/>
  <c r="N9" i="1"/>
  <c r="M10" i="1"/>
  <c r="M11" i="1"/>
  <c r="O11" i="1" s="1"/>
  <c r="M12" i="1"/>
  <c r="O12" i="1" s="1"/>
  <c r="M13" i="1"/>
  <c r="O13" i="1" s="1"/>
  <c r="M14" i="1"/>
  <c r="M15" i="1"/>
  <c r="O15" i="1" s="1"/>
  <c r="M16" i="1"/>
  <c r="O16" i="1" s="1"/>
  <c r="M9" i="1"/>
  <c r="O9" i="1" s="1"/>
  <c r="P9" i="1" s="1"/>
  <c r="L10" i="1"/>
  <c r="O10" i="1" s="1"/>
  <c r="L11" i="1"/>
  <c r="L12" i="1"/>
  <c r="L13" i="1"/>
  <c r="L14" i="1"/>
  <c r="O14" i="1" s="1"/>
  <c r="L15" i="1"/>
  <c r="L16" i="1"/>
  <c r="L9" i="1"/>
  <c r="K10" i="1"/>
  <c r="K11" i="1"/>
  <c r="K12" i="1"/>
  <c r="K13" i="1"/>
  <c r="K14" i="1"/>
  <c r="K15" i="1"/>
  <c r="K16" i="1"/>
  <c r="K9" i="1"/>
  <c r="P10" i="1" l="1"/>
  <c r="P14" i="1"/>
  <c r="P15" i="1"/>
  <c r="P12" i="1"/>
  <c r="P16" i="1" l="1"/>
  <c r="P13" i="1"/>
  <c r="P11" i="1"/>
  <c r="O17" i="1" l="1"/>
</calcChain>
</file>

<file path=xl/sharedStrings.xml><?xml version="1.0" encoding="utf-8"?>
<sst xmlns="http://schemas.openxmlformats.org/spreadsheetml/2006/main" count="44" uniqueCount="33">
  <si>
    <t>ITEM</t>
  </si>
  <si>
    <t>DESCRIÇÃO RESUMIDA DO ITEM</t>
  </si>
  <si>
    <t>PREÇO UNITÁRIO</t>
  </si>
  <si>
    <t xml:space="preserve">PREÇO TOTAL </t>
  </si>
  <si>
    <t>QTDE</t>
  </si>
  <si>
    <t xml:space="preserve">PREÇO DE REFERÊNCIA </t>
  </si>
  <si>
    <t>FORNECEDORES</t>
  </si>
  <si>
    <t>PREÇO MÉDIO UNITÁRIO</t>
  </si>
  <si>
    <t>PREÇO MEDIANA UNITÁRIO</t>
  </si>
  <si>
    <t>COEFICIENTE DE VARIAÇÃO</t>
  </si>
  <si>
    <t>LOTE</t>
  </si>
  <si>
    <t>UNID</t>
  </si>
  <si>
    <t>CODIGO SIAD</t>
  </si>
  <si>
    <t>MENOR PREÇO</t>
  </si>
  <si>
    <t>181577-6</t>
  </si>
  <si>
    <t>VALOR TOTAL DO LOTE UNICO</t>
  </si>
  <si>
    <r>
      <rPr>
        <b/>
        <sz val="8"/>
        <rFont val="Arial"/>
        <family val="2"/>
      </rPr>
      <t>MESA PARA ESCRITORIO COM BUVARD</t>
    </r>
    <r>
      <rPr>
        <sz val="8"/>
        <rFont val="Arial"/>
        <family val="2"/>
      </rPr>
      <t xml:space="preserve"> - FINALIDADE: FUNCIONARIO; Conforme especificações fornecidas no Termo de Referência.</t>
    </r>
  </si>
  <si>
    <r>
      <rPr>
        <b/>
        <sz val="8"/>
        <rFont val="Arial"/>
        <family val="2"/>
      </rPr>
      <t>MESA PARA ESCRITORIO - FINALIDADE: FUNCIONARIO</t>
    </r>
    <r>
      <rPr>
        <sz val="8"/>
        <rFont val="Arial"/>
        <family val="2"/>
      </rPr>
      <t>;Conforme especificações fornecidas no Termo de Referência.</t>
    </r>
  </si>
  <si>
    <r>
      <rPr>
        <b/>
        <sz val="8"/>
        <rFont val="Arial"/>
        <family val="2"/>
      </rPr>
      <t>ARMARIO PARA ESCRITORIO - TIPO: BAIXO</t>
    </r>
    <r>
      <rPr>
        <sz val="8"/>
        <rFont val="Arial"/>
        <family val="2"/>
      </rPr>
      <t>; Conforme especificações fornecidas no Termo de Referência.</t>
    </r>
  </si>
  <si>
    <r>
      <rPr>
        <b/>
        <sz val="8"/>
        <rFont val="Arial"/>
        <family val="2"/>
      </rPr>
      <t>GAVETEIRO USO ESCRITORIO - TIPO: VOLANTE</t>
    </r>
    <r>
      <rPr>
        <sz val="8"/>
        <rFont val="Arial"/>
        <family val="2"/>
      </rPr>
      <t>; COMPOSICAO: 03 GAVETAS; Conforme especificações fornecidas no Termo de Referência.</t>
    </r>
  </si>
  <si>
    <r>
      <rPr>
        <b/>
        <sz val="8"/>
        <rFont val="Arial"/>
        <family val="2"/>
      </rPr>
      <t>ARMARIO PARA ESCRITORIO - TIPO: ALTO</t>
    </r>
    <r>
      <rPr>
        <sz val="8"/>
        <rFont val="Arial"/>
        <family val="2"/>
      </rPr>
      <t>; Conforme especificações fornecidas no Termo de Referência.</t>
    </r>
  </si>
  <si>
    <r>
      <rPr>
        <b/>
        <sz val="8"/>
        <rFont val="Arial"/>
        <family val="2"/>
      </rPr>
      <t>ARMARIO PARA ESCRITORIO - TIPO: ALTO</t>
    </r>
    <r>
      <rPr>
        <sz val="8"/>
        <rFont val="Arial"/>
        <family val="2"/>
      </rPr>
      <t>;Conforme especificações fornecidas no Termo de Referência.</t>
    </r>
  </si>
  <si>
    <r>
      <rPr>
        <b/>
        <sz val="8"/>
        <rFont val="Arial"/>
        <family val="2"/>
      </rPr>
      <t>ARMARIO PARA ESCRITORIO - TIPO: ESTANTE ABERTA ALTA</t>
    </r>
    <r>
      <rPr>
        <sz val="8"/>
        <rFont val="Arial"/>
        <family val="2"/>
      </rPr>
      <t>; Conforme especificações fornecidas no Termo de Referência.</t>
    </r>
  </si>
  <si>
    <r>
      <rPr>
        <b/>
        <sz val="8"/>
        <rFont val="Arial"/>
        <family val="2"/>
      </rPr>
      <t>MESA PARA ESCRITORIO - FINALIDADE: REUNIAO</t>
    </r>
    <r>
      <rPr>
        <sz val="8"/>
        <rFont val="Arial"/>
        <family val="2"/>
      </rPr>
      <t>; Conforme especificações fornecidas no Termo de Referência.</t>
    </r>
  </si>
  <si>
    <t xml:space="preserve">Responsável pela cotação de preços: Sílvia Maria Lessa Costa - MAMP 1811-00. Conferência do Mapa : Assistente de Compras Danilo Alves Setragni, Matrícula 129086 </t>
  </si>
  <si>
    <t>MOBILETO ME EPP</t>
  </si>
  <si>
    <t>DETTO ME</t>
  </si>
  <si>
    <t>TECNO 2000 DEMAIS</t>
  </si>
  <si>
    <t>PROCESSO SEI: 19.16.3900.0137585/2022-90</t>
  </si>
  <si>
    <t>OBJETO: Mobiliário sob medida</t>
  </si>
  <si>
    <t>TOTAL ESTIMADO DO PROCESSO: 6.784.000,00</t>
  </si>
  <si>
    <t>DATA DA CONCLUSÃO: 28/02/2023</t>
  </si>
  <si>
    <t xml:space="preserve">OBSERVAÇÕES:
1) Dos orçamentos enviados pelos fornecedores foram considerados apenas os valores unitários neste Mapa Comparativo de Preços, ressalvando assim quaisquer equívocos no cálculo dos totalizadores. 
2) Dos fornecedores consultados, verifica-se que 2/são ME/EPP.
3) Aguarda-se orientação institucional (em tramitação no processo SEI 19.16.3719.0003818/2019-12), com fito de estabelecer o melhor critério objetivo para a definição do preço de referência. Isso posto, neste Mapa de Preços foi utilizado como parâmetro para utilização do menor preço, média ou mediana: para itens com menos de duas amostras, a aplicação da média; para itens com três ou mais amostras, a aplicação da média para os itens cujo coeficiente de variação é igual ou inferior a 25%, e da mediana apenas para os itens que porventura apresentem coeficiente de variação superior a 25%.
4) A empresa Mobiletto também manteve os mesmos valores para o quantitativo aumentado dos itens, conforme email (4655675).
5) Não foi possível obter cotação tanto na internet quanto no Banco de Preços Públicos, por se tratarem de móveis a serem produzidos sob medida para a PGJ, conforme Termo de Referência (doc. 4020227) 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</si>
</sst>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Book Antiqua"/>
      <family val="1"/>
    </font>
    <font>
      <b/>
      <sz val="8"/>
      <color rgb="FF002060"/>
      <name val="Arial"/>
      <family val="2"/>
    </font>
    <font>
      <b/>
      <sz val="10"/>
      <color rgb="FF002060"/>
      <name val="Book Antiqua"/>
      <family val="1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Book Antiqua"/>
      <family val="1"/>
    </font>
    <font>
      <sz val="14"/>
      <color theme="1"/>
      <name val="Calibri"/>
      <family val="2"/>
      <scheme val="minor"/>
    </font>
    <font>
      <b/>
      <sz val="11"/>
      <color rgb="FF05090F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1">
    <xf numFmtId="0" fontId="0" fillId="0" borderId="0" xfId="0"/>
    <xf numFmtId="0" fontId="2" fillId="3" borderId="0" xfId="2" applyFill="1"/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4" fontId="10" fillId="4" borderId="3" xfId="1" applyNumberFormat="1" applyFont="1" applyFill="1" applyBorder="1" applyAlignment="1" applyProtection="1">
      <alignment horizontal="center" vertical="center" wrapText="1"/>
    </xf>
    <xf numFmtId="39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4" fontId="10" fillId="4" borderId="10" xfId="1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39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10" fontId="10" fillId="4" borderId="1" xfId="1" applyNumberFormat="1" applyFont="1" applyFill="1" applyBorder="1" applyAlignment="1" applyProtection="1">
      <alignment horizontal="center" vertical="center" wrapText="1"/>
    </xf>
    <xf numFmtId="0" fontId="2" fillId="3" borderId="0" xfId="2" applyFill="1" applyBorder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6" fillId="5" borderId="5" xfId="0" applyNumberFormat="1" applyFont="1" applyFill="1" applyBorder="1" applyAlignment="1" applyProtection="1">
      <alignment horizontal="right" vertical="center"/>
      <protection locked="0"/>
    </xf>
    <xf numFmtId="0" fontId="16" fillId="5" borderId="6" xfId="0" applyNumberFormat="1" applyFont="1" applyFill="1" applyBorder="1" applyAlignment="1" applyProtection="1">
      <alignment horizontal="right" vertical="center"/>
      <protection locked="0"/>
    </xf>
    <xf numFmtId="0" fontId="16" fillId="5" borderId="6" xfId="0" applyFont="1" applyFill="1" applyBorder="1" applyAlignment="1">
      <alignment horizontal="right"/>
    </xf>
    <xf numFmtId="0" fontId="16" fillId="5" borderId="7" xfId="0" applyFont="1" applyFill="1" applyBorder="1" applyAlignment="1">
      <alignment horizontal="right"/>
    </xf>
    <xf numFmtId="4" fontId="14" fillId="5" borderId="9" xfId="1" applyNumberFormat="1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0" fillId="0" borderId="10" xfId="0" applyBorder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9" fontId="9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6" borderId="1" xfId="1" applyNumberFormat="1" applyFont="1" applyFill="1" applyBorder="1" applyAlignment="1" applyProtection="1">
      <alignment horizontal="center" vertical="center" wrapText="1"/>
    </xf>
    <xf numFmtId="4" fontId="10" fillId="6" borderId="1" xfId="1" applyNumberFormat="1" applyFont="1" applyFill="1" applyBorder="1" applyAlignment="1" applyProtection="1">
      <alignment horizontal="center" vertical="center"/>
    </xf>
    <xf numFmtId="4" fontId="10" fillId="6" borderId="8" xfId="1" applyNumberFormat="1" applyFont="1" applyFill="1" applyBorder="1" applyAlignment="1" applyProtection="1">
      <alignment horizontal="center" vertical="center" wrapText="1"/>
    </xf>
    <xf numFmtId="4" fontId="10" fillId="6" borderId="4" xfId="1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eutra" xfId="2" builtinId="28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509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3</xdr:col>
      <xdr:colOff>476250</xdr:colOff>
      <xdr:row>0</xdr:row>
      <xdr:rowOff>847390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9" y="95250"/>
          <a:ext cx="2095501" cy="752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70" zoomScaleNormal="70" zoomScaleSheetLayoutView="100" workbookViewId="0">
      <selection activeCell="B9" sqref="B9:B16"/>
    </sheetView>
  </sheetViews>
  <sheetFormatPr defaultRowHeight="15" x14ac:dyDescent="0.25"/>
  <cols>
    <col min="1" max="1" width="6.85546875" customWidth="1"/>
    <col min="2" max="2" width="10.140625" customWidth="1"/>
    <col min="3" max="3" width="8.7109375"/>
    <col min="4" max="4" width="57.85546875" customWidth="1"/>
    <col min="5" max="5" width="7" customWidth="1"/>
    <col min="6" max="6" width="8.5703125" style="8" customWidth="1"/>
    <col min="7" max="7" width="15.42578125" style="14" customWidth="1"/>
    <col min="8" max="9" width="22.7109375" style="14" hidden="1" customWidth="1"/>
    <col min="10" max="10" width="22.7109375" style="18" hidden="1" customWidth="1"/>
    <col min="11" max="13" width="12.7109375" customWidth="1"/>
    <col min="14" max="14" width="14.7109375" customWidth="1"/>
    <col min="15" max="15" width="12.7109375" customWidth="1"/>
    <col min="16" max="16" width="17.85546875" customWidth="1"/>
    <col min="17" max="16384" width="9.140625" style="1"/>
  </cols>
  <sheetData>
    <row r="1" spans="1:16" ht="67.5" customHeight="1" x14ac:dyDescent="0.25">
      <c r="A1" s="37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20" customFormat="1" ht="15" customHeight="1" x14ac:dyDescent="0.25">
      <c r="A2" s="25"/>
      <c r="B2" s="26" t="s">
        <v>28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20" customFormat="1" ht="15.75" x14ac:dyDescent="0.25">
      <c r="A3" s="25"/>
      <c r="B3" s="26" t="s">
        <v>29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20" customFormat="1" ht="15.75" x14ac:dyDescent="0.25">
      <c r="A4" s="25"/>
      <c r="B4" s="26" t="s">
        <v>31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20" customFormat="1" ht="22.5" customHeight="1" x14ac:dyDescent="0.25">
      <c r="A5" s="25"/>
      <c r="B5" s="26" t="s">
        <v>30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27" customHeight="1" x14ac:dyDescent="0.25">
      <c r="A6" s="39" t="s">
        <v>10</v>
      </c>
      <c r="B6" s="39" t="s">
        <v>0</v>
      </c>
      <c r="C6" s="39" t="s">
        <v>1</v>
      </c>
      <c r="D6" s="39"/>
      <c r="E6" s="39" t="s">
        <v>4</v>
      </c>
      <c r="F6" s="39" t="s">
        <v>11</v>
      </c>
      <c r="G6" s="40" t="s">
        <v>12</v>
      </c>
      <c r="H6" s="44" t="s">
        <v>6</v>
      </c>
      <c r="I6" s="44"/>
      <c r="J6" s="44"/>
      <c r="K6" s="42" t="s">
        <v>5</v>
      </c>
      <c r="L6" s="43"/>
      <c r="M6" s="43"/>
      <c r="N6" s="43"/>
      <c r="O6" s="43"/>
      <c r="P6" s="43"/>
    </row>
    <row r="7" spans="1:16" ht="39" customHeight="1" x14ac:dyDescent="0.25">
      <c r="A7" s="41"/>
      <c r="B7" s="41"/>
      <c r="C7" s="39"/>
      <c r="D7" s="39"/>
      <c r="E7" s="39"/>
      <c r="F7" s="39"/>
      <c r="G7" s="40"/>
      <c r="H7" s="21" t="s">
        <v>27</v>
      </c>
      <c r="I7" s="21" t="s">
        <v>25</v>
      </c>
      <c r="J7" s="21" t="s">
        <v>26</v>
      </c>
      <c r="K7" s="43"/>
      <c r="L7" s="43"/>
      <c r="M7" s="43"/>
      <c r="N7" s="43"/>
      <c r="O7" s="43"/>
      <c r="P7" s="43"/>
    </row>
    <row r="8" spans="1:16" ht="33.75" x14ac:dyDescent="0.25">
      <c r="A8" s="41"/>
      <c r="B8" s="41"/>
      <c r="C8" s="39"/>
      <c r="D8" s="39"/>
      <c r="E8" s="39"/>
      <c r="F8" s="39"/>
      <c r="G8" s="40"/>
      <c r="H8" s="15" t="s">
        <v>2</v>
      </c>
      <c r="I8" s="15" t="s">
        <v>2</v>
      </c>
      <c r="J8" s="15" t="s">
        <v>2</v>
      </c>
      <c r="K8" s="5" t="s">
        <v>13</v>
      </c>
      <c r="L8" s="5" t="s">
        <v>7</v>
      </c>
      <c r="M8" s="5" t="s">
        <v>8</v>
      </c>
      <c r="N8" s="5" t="s">
        <v>9</v>
      </c>
      <c r="O8" s="45" t="s">
        <v>2</v>
      </c>
      <c r="P8" s="45" t="s">
        <v>3</v>
      </c>
    </row>
    <row r="9" spans="1:16" ht="77.099999999999994" customHeight="1" x14ac:dyDescent="0.25">
      <c r="A9" s="9">
        <v>1</v>
      </c>
      <c r="B9" s="50">
        <v>1</v>
      </c>
      <c r="C9" s="34" t="s">
        <v>16</v>
      </c>
      <c r="D9" s="34"/>
      <c r="E9" s="2">
        <v>280</v>
      </c>
      <c r="F9" s="7" t="s">
        <v>11</v>
      </c>
      <c r="G9" s="12" t="s">
        <v>14</v>
      </c>
      <c r="H9" s="3">
        <v>11500</v>
      </c>
      <c r="I9" s="3">
        <v>4900</v>
      </c>
      <c r="J9" s="3">
        <v>5200</v>
      </c>
      <c r="K9" s="6">
        <f t="shared" ref="K9:K16" si="0">MIN(H9,I9,J9)</f>
        <v>4900</v>
      </c>
      <c r="L9" s="6">
        <f t="shared" ref="L9:L16" si="1">AVERAGE(H9,I9,J9)</f>
        <v>7200</v>
      </c>
      <c r="M9" s="6">
        <f t="shared" ref="M9:M16" si="2">MEDIAN(H9,I9,J9)</f>
        <v>5200</v>
      </c>
      <c r="N9" s="19">
        <f>STDEV(H9:J9)/AVERAGE(H9:J9)</f>
        <v>0.51762903204400623</v>
      </c>
      <c r="O9" s="46">
        <f>M9</f>
        <v>5200</v>
      </c>
      <c r="P9" s="47">
        <f t="shared" ref="P9:P16" si="3">O9*E9</f>
        <v>1456000</v>
      </c>
    </row>
    <row r="10" spans="1:16" ht="77.099999999999994" customHeight="1" x14ac:dyDescent="0.25">
      <c r="A10" s="11">
        <v>1</v>
      </c>
      <c r="B10" s="50">
        <v>2</v>
      </c>
      <c r="C10" s="35" t="s">
        <v>17</v>
      </c>
      <c r="D10" s="36"/>
      <c r="E10" s="2">
        <v>330</v>
      </c>
      <c r="F10" s="7" t="s">
        <v>11</v>
      </c>
      <c r="G10" s="12">
        <v>1815784</v>
      </c>
      <c r="H10" s="3">
        <v>4600</v>
      </c>
      <c r="I10" s="3">
        <v>4300</v>
      </c>
      <c r="J10" s="3">
        <v>3900</v>
      </c>
      <c r="K10" s="6">
        <f t="shared" si="0"/>
        <v>3900</v>
      </c>
      <c r="L10" s="6">
        <f t="shared" si="1"/>
        <v>4266.666666666667</v>
      </c>
      <c r="M10" s="6">
        <f t="shared" si="2"/>
        <v>4300</v>
      </c>
      <c r="N10" s="19">
        <f t="shared" ref="N10:N16" si="4">STDEV(H10:J10)/AVERAGE(H10:J10)</f>
        <v>8.2309794944162032E-2</v>
      </c>
      <c r="O10" s="46">
        <f>L10</f>
        <v>4266.666666666667</v>
      </c>
      <c r="P10" s="47">
        <f t="shared" si="3"/>
        <v>1408000</v>
      </c>
    </row>
    <row r="11" spans="1:16" ht="77.099999999999994" customHeight="1" x14ac:dyDescent="0.25">
      <c r="A11" s="11">
        <v>1</v>
      </c>
      <c r="B11" s="50">
        <v>3</v>
      </c>
      <c r="C11" s="27" t="s">
        <v>18</v>
      </c>
      <c r="D11" s="27"/>
      <c r="E11" s="2">
        <v>280</v>
      </c>
      <c r="F11" s="7" t="s">
        <v>11</v>
      </c>
      <c r="G11" s="12">
        <v>1815806</v>
      </c>
      <c r="H11" s="16">
        <v>5700</v>
      </c>
      <c r="I11" s="3">
        <v>2400</v>
      </c>
      <c r="J11" s="16">
        <v>4300</v>
      </c>
      <c r="K11" s="6">
        <f t="shared" si="0"/>
        <v>2400</v>
      </c>
      <c r="L11" s="6">
        <f t="shared" si="1"/>
        <v>4133.333333333333</v>
      </c>
      <c r="M11" s="6">
        <f t="shared" si="2"/>
        <v>4300</v>
      </c>
      <c r="N11" s="19">
        <f t="shared" si="4"/>
        <v>0.40071800802596264</v>
      </c>
      <c r="O11" s="46">
        <f t="shared" ref="O11:O16" si="5">M11</f>
        <v>4300</v>
      </c>
      <c r="P11" s="47">
        <f t="shared" si="3"/>
        <v>1204000</v>
      </c>
    </row>
    <row r="12" spans="1:16" ht="77.099999999999994" customHeight="1" x14ac:dyDescent="0.25">
      <c r="A12" s="11">
        <v>1</v>
      </c>
      <c r="B12" s="50">
        <v>4</v>
      </c>
      <c r="C12" s="27" t="s">
        <v>19</v>
      </c>
      <c r="D12" s="27"/>
      <c r="E12" s="2">
        <v>280</v>
      </c>
      <c r="F12" s="7" t="s">
        <v>11</v>
      </c>
      <c r="G12" s="12">
        <v>1815814</v>
      </c>
      <c r="H12" s="17">
        <v>2400</v>
      </c>
      <c r="I12" s="3">
        <v>1200</v>
      </c>
      <c r="J12" s="17">
        <v>1200</v>
      </c>
      <c r="K12" s="6">
        <f t="shared" si="0"/>
        <v>1200</v>
      </c>
      <c r="L12" s="6">
        <f t="shared" si="1"/>
        <v>1600</v>
      </c>
      <c r="M12" s="6">
        <f t="shared" si="2"/>
        <v>1200</v>
      </c>
      <c r="N12" s="19">
        <f t="shared" si="4"/>
        <v>0.4330127018922193</v>
      </c>
      <c r="O12" s="46">
        <f t="shared" si="5"/>
        <v>1200</v>
      </c>
      <c r="P12" s="46">
        <f t="shared" si="3"/>
        <v>336000</v>
      </c>
    </row>
    <row r="13" spans="1:16" ht="77.099999999999994" customHeight="1" x14ac:dyDescent="0.25">
      <c r="A13" s="11">
        <v>1</v>
      </c>
      <c r="B13" s="50">
        <v>5</v>
      </c>
      <c r="C13" s="27" t="s">
        <v>20</v>
      </c>
      <c r="D13" s="27"/>
      <c r="E13" s="2">
        <v>280</v>
      </c>
      <c r="F13" s="7" t="s">
        <v>11</v>
      </c>
      <c r="G13" s="12">
        <v>1815822</v>
      </c>
      <c r="H13" s="17">
        <v>3200</v>
      </c>
      <c r="I13" s="3">
        <v>1800</v>
      </c>
      <c r="J13" s="17">
        <v>2100</v>
      </c>
      <c r="K13" s="6">
        <f t="shared" si="0"/>
        <v>1800</v>
      </c>
      <c r="L13" s="6">
        <f t="shared" si="1"/>
        <v>2366.6666666666665</v>
      </c>
      <c r="M13" s="6">
        <f t="shared" si="2"/>
        <v>2100</v>
      </c>
      <c r="N13" s="19">
        <f t="shared" si="4"/>
        <v>0.3114555547534647</v>
      </c>
      <c r="O13" s="46">
        <f t="shared" si="5"/>
        <v>2100</v>
      </c>
      <c r="P13" s="46">
        <f t="shared" si="3"/>
        <v>588000</v>
      </c>
    </row>
    <row r="14" spans="1:16" ht="77.099999999999994" customHeight="1" x14ac:dyDescent="0.25">
      <c r="A14" s="11">
        <v>1</v>
      </c>
      <c r="B14" s="50">
        <v>6</v>
      </c>
      <c r="C14" s="27" t="s">
        <v>21</v>
      </c>
      <c r="D14" s="27"/>
      <c r="E14" s="2">
        <v>280</v>
      </c>
      <c r="F14" s="7" t="s">
        <v>11</v>
      </c>
      <c r="G14" s="12">
        <v>1815830</v>
      </c>
      <c r="H14" s="17">
        <v>2700</v>
      </c>
      <c r="I14" s="3">
        <v>1800</v>
      </c>
      <c r="J14" s="17">
        <v>2400</v>
      </c>
      <c r="K14" s="6">
        <f t="shared" si="0"/>
        <v>1800</v>
      </c>
      <c r="L14" s="6">
        <f t="shared" si="1"/>
        <v>2300</v>
      </c>
      <c r="M14" s="6">
        <f t="shared" si="2"/>
        <v>2400</v>
      </c>
      <c r="N14" s="19">
        <f>STDEV(H14:J14)/AVERAGE(H14:J14)</f>
        <v>0.19924242151981914</v>
      </c>
      <c r="O14" s="46">
        <f>L14</f>
        <v>2300</v>
      </c>
      <c r="P14" s="47">
        <f t="shared" si="3"/>
        <v>644000</v>
      </c>
    </row>
    <row r="15" spans="1:16" ht="77.099999999999994" customHeight="1" x14ac:dyDescent="0.25">
      <c r="A15" s="11">
        <v>1</v>
      </c>
      <c r="B15" s="50">
        <v>7</v>
      </c>
      <c r="C15" s="27" t="s">
        <v>22</v>
      </c>
      <c r="D15" s="27"/>
      <c r="E15" s="2">
        <v>280</v>
      </c>
      <c r="F15" s="7" t="s">
        <v>11</v>
      </c>
      <c r="G15" s="12">
        <v>1815849</v>
      </c>
      <c r="H15" s="17">
        <v>2500</v>
      </c>
      <c r="I15" s="3">
        <v>1400</v>
      </c>
      <c r="J15" s="17">
        <v>1700</v>
      </c>
      <c r="K15" s="4">
        <f t="shared" si="0"/>
        <v>1400</v>
      </c>
      <c r="L15" s="10">
        <f t="shared" si="1"/>
        <v>1866.6666666666667</v>
      </c>
      <c r="M15" s="6">
        <f t="shared" si="2"/>
        <v>1700</v>
      </c>
      <c r="N15" s="19">
        <f t="shared" si="4"/>
        <v>0.30462003766485662</v>
      </c>
      <c r="O15" s="48">
        <f t="shared" si="5"/>
        <v>1700</v>
      </c>
      <c r="P15" s="49">
        <f t="shared" si="3"/>
        <v>476000</v>
      </c>
    </row>
    <row r="16" spans="1:16" ht="77.099999999999994" customHeight="1" x14ac:dyDescent="0.25">
      <c r="A16" s="11">
        <v>1</v>
      </c>
      <c r="B16" s="50">
        <v>8</v>
      </c>
      <c r="C16" s="27" t="s">
        <v>23</v>
      </c>
      <c r="D16" s="27"/>
      <c r="E16" s="2">
        <v>280</v>
      </c>
      <c r="F16" s="7" t="s">
        <v>11</v>
      </c>
      <c r="G16" s="13">
        <v>1815890</v>
      </c>
      <c r="H16" s="17">
        <v>7600</v>
      </c>
      <c r="I16" s="3">
        <v>2400</v>
      </c>
      <c r="J16" s="17">
        <v>1500</v>
      </c>
      <c r="K16" s="4">
        <f t="shared" si="0"/>
        <v>1500</v>
      </c>
      <c r="L16" s="10">
        <f t="shared" si="1"/>
        <v>3833.3333333333335</v>
      </c>
      <c r="M16" s="6">
        <f t="shared" si="2"/>
        <v>2400</v>
      </c>
      <c r="N16" s="19">
        <f t="shared" si="4"/>
        <v>0.859023052609727</v>
      </c>
      <c r="O16" s="48">
        <f t="shared" si="5"/>
        <v>2400</v>
      </c>
      <c r="P16" s="49">
        <f t="shared" si="3"/>
        <v>672000</v>
      </c>
    </row>
    <row r="17" spans="1:16" ht="33.75" customHeight="1" thickBot="1" x14ac:dyDescent="0.3">
      <c r="A17" s="28" t="s">
        <v>15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>
        <f>SUM(P9:P16)</f>
        <v>6784000</v>
      </c>
      <c r="P17" s="33"/>
    </row>
    <row r="18" spans="1:16" ht="18.75" hidden="1" customHeight="1" thickTop="1" x14ac:dyDescent="0.25">
      <c r="A18" s="23" t="s">
        <v>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33.5" hidden="1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idden="1" x14ac:dyDescent="0.25">
      <c r="A20" s="22" t="s">
        <v>24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6" ht="15.75" thickTop="1" x14ac:dyDescent="0.25"/>
  </sheetData>
  <mergeCells count="26">
    <mergeCell ref="C10:D10"/>
    <mergeCell ref="A1:P1"/>
    <mergeCell ref="C6:D8"/>
    <mergeCell ref="G6:G8"/>
    <mergeCell ref="A6:A8"/>
    <mergeCell ref="B6:B8"/>
    <mergeCell ref="K6:P7"/>
    <mergeCell ref="H6:J6"/>
    <mergeCell ref="E6:E8"/>
    <mergeCell ref="F6:F8"/>
    <mergeCell ref="A20:J20"/>
    <mergeCell ref="A18:P19"/>
    <mergeCell ref="A2:A5"/>
    <mergeCell ref="B2:P2"/>
    <mergeCell ref="B3:P3"/>
    <mergeCell ref="B4:P4"/>
    <mergeCell ref="B5:P5"/>
    <mergeCell ref="C11:D11"/>
    <mergeCell ref="C14:D14"/>
    <mergeCell ref="C15:D15"/>
    <mergeCell ref="C12:D12"/>
    <mergeCell ref="C13:D13"/>
    <mergeCell ref="A17:N17"/>
    <mergeCell ref="O17:P17"/>
    <mergeCell ref="C16:D16"/>
    <mergeCell ref="C9:D9"/>
  </mergeCells>
  <pageMargins left="0.51181102362204722" right="0.51181102362204722" top="0.78740157480314965" bottom="0.78740157480314965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Ministério Público do Estado de Minas Gerais - MPMG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PGJMG</dc:creator>
  <cp:lastModifiedBy>LILIAN DE CAMPOS MENDES</cp:lastModifiedBy>
  <cp:lastPrinted>2020-05-08T18:28:39Z</cp:lastPrinted>
  <dcterms:created xsi:type="dcterms:W3CDTF">2018-05-03T15:00:37Z</dcterms:created>
  <dcterms:modified xsi:type="dcterms:W3CDTF">2023-04-20T18:50:37Z</dcterms:modified>
</cp:coreProperties>
</file>