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045" activeTab="0"/>
  </bookViews>
  <sheets>
    <sheet name="Orçamento AMBIENTAL" sheetId="1" r:id="rId1"/>
  </sheets>
  <definedNames>
    <definedName name="_xlnm._FilterDatabase" localSheetId="0" hidden="1">'Orçamento AMBIENTAL'!$B$11:$G$142</definedName>
    <definedName name="_xlnm.Print_Area" localSheetId="0">'Orçamento AMBIENTAL'!$B$2:$G$143</definedName>
    <definedName name="_xlnm.Print_Titles" localSheetId="0">'Orçamento AMBIENTAL'!$2:$11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<sst xmlns="http://schemas.openxmlformats.org/spreadsheetml/2006/main" count="327" uniqueCount="259">
  <si>
    <t>REFORMA</t>
  </si>
  <si>
    <t>DATA:</t>
  </si>
  <si>
    <t>ITEM</t>
  </si>
  <si>
    <t>UNID.</t>
  </si>
  <si>
    <t>QUANT.</t>
  </si>
  <si>
    <t>mês</t>
  </si>
  <si>
    <t>h</t>
  </si>
  <si>
    <t>global</t>
  </si>
  <si>
    <t>%</t>
  </si>
  <si>
    <t>m²</t>
  </si>
  <si>
    <t>m³</t>
  </si>
  <si>
    <t>un.</t>
  </si>
  <si>
    <t>m</t>
  </si>
  <si>
    <t>ALVENARIA</t>
  </si>
  <si>
    <t>TETOS</t>
  </si>
  <si>
    <t>MADEIRAS</t>
  </si>
  <si>
    <t>PORTAS/FECHADURAS</t>
  </si>
  <si>
    <t>RODAPÉS/RODABANCA</t>
  </si>
  <si>
    <t>ml</t>
  </si>
  <si>
    <t>ARMÁRIOS/PAINÉIS/MOBILIÁRIO</t>
  </si>
  <si>
    <t>conj.</t>
  </si>
  <si>
    <t>ESPELHOS</t>
  </si>
  <si>
    <t>BANHEIROS</t>
  </si>
  <si>
    <t>PAREDES</t>
  </si>
  <si>
    <t>Reboco</t>
  </si>
  <si>
    <t>PISOS</t>
  </si>
  <si>
    <t>PINTURA</t>
  </si>
  <si>
    <t>INSTALAÇÕES</t>
  </si>
  <si>
    <t>LIMPEZA</t>
  </si>
  <si>
    <t>01.01</t>
  </si>
  <si>
    <t>01.03</t>
  </si>
  <si>
    <t>01.04</t>
  </si>
  <si>
    <t>02.01</t>
  </si>
  <si>
    <t>02.02</t>
  </si>
  <si>
    <t>02.03</t>
  </si>
  <si>
    <t>03.01</t>
  </si>
  <si>
    <t>03.02</t>
  </si>
  <si>
    <t>04.01</t>
  </si>
  <si>
    <t>05.01</t>
  </si>
  <si>
    <t>05.02</t>
  </si>
  <si>
    <t>05.03</t>
  </si>
  <si>
    <t>05.04</t>
  </si>
  <si>
    <t>06.01</t>
  </si>
  <si>
    <t>07.01</t>
  </si>
  <si>
    <t>07.02</t>
  </si>
  <si>
    <t>07.03</t>
  </si>
  <si>
    <t>07.04</t>
  </si>
  <si>
    <t>08.01</t>
  </si>
  <si>
    <t>08.02</t>
  </si>
  <si>
    <t>09.01</t>
  </si>
  <si>
    <t>Demolição de rodapé, inclusive argamassa de assentamento</t>
  </si>
  <si>
    <t>Instalação de fechos toque, inclusive remoção dos existentes</t>
  </si>
  <si>
    <t>Instalação de fechadura e maçaneta de banheiro, inclusive remoção das existentes</t>
  </si>
  <si>
    <t>Instalação de fechadura e maçaneta externa, inclusive remoção das existentes</t>
  </si>
  <si>
    <t>Alvenaria de tijolo cerâmico furado e=10cm</t>
  </si>
  <si>
    <t>Revestimento de laminado melamínico texturizado</t>
  </si>
  <si>
    <t>Fornecimento e instalação de piso vinílico flexível, inclusive lixamento do piso existente</t>
  </si>
  <si>
    <t>01</t>
  </si>
  <si>
    <t>SERVIÇOS PRELIMINARES</t>
  </si>
  <si>
    <t>PESSOAL TÉCNICO, ADMINISTRATIVO E DE APOIO</t>
  </si>
  <si>
    <t>01.01.01</t>
  </si>
  <si>
    <t xml:space="preserve">Engenheiro Civil com encargos complementares-2 horas diárias </t>
  </si>
  <si>
    <t>01.01.02</t>
  </si>
  <si>
    <t>Engenheiro Eletricista com encargos complementares - 4hrs semanais por 8 semanas</t>
  </si>
  <si>
    <t>01.01.03</t>
  </si>
  <si>
    <t>Encarregado Geral de obra com encargos complementares-período integral</t>
  </si>
  <si>
    <t>SUB-TOTAL DO ITEM 01.01</t>
  </si>
  <si>
    <t>01.02 </t>
  </si>
  <si>
    <t>DESPESAS GERAIS</t>
  </si>
  <si>
    <t>01.02.01</t>
  </si>
  <si>
    <t>CREA (taxa de ART de execução)</t>
  </si>
  <si>
    <t>SUB-TOTAL DO ITEM 01.02</t>
  </si>
  <si>
    <t xml:space="preserve">MOBILIZAÇÃO E DESMOBILIZAÇÃO  </t>
  </si>
  <si>
    <t>01.03.01</t>
  </si>
  <si>
    <t xml:space="preserve">Mobilização e desmobilização de obra </t>
  </si>
  <si>
    <t>SUB-TOTAL DO ITEM 01.03</t>
  </si>
  <si>
    <t>SERVIÇOS INICIAIS</t>
  </si>
  <si>
    <t>01.04.01</t>
  </si>
  <si>
    <t>Tapume de chapa de madeira 6mm, abertura e portão</t>
  </si>
  <si>
    <t>SUB-TOTAL DO ITEM 01.04</t>
  </si>
  <si>
    <t>TOTAL DO ITEM 01</t>
  </si>
  <si>
    <t>02</t>
  </si>
  <si>
    <t>SERVIÇOS DE REMOÇÃO/DEMOLIÇÃO</t>
  </si>
  <si>
    <t xml:space="preserve"> SEM REAPROVEITAMENTO</t>
  </si>
  <si>
    <t>02.01.01</t>
  </si>
  <si>
    <t>Demolição de alvenaria, inclusive afastamento</t>
  </si>
  <si>
    <t>02.01.02</t>
  </si>
  <si>
    <t>Demolição de piso vinilico/carpete, inclusive afastamento</t>
  </si>
  <si>
    <t>02.01.03</t>
  </si>
  <si>
    <t>Demolição de piso cimentado, inclusive afastamento</t>
  </si>
  <si>
    <t>02.01.04</t>
  </si>
  <si>
    <t>Demolição de fórmica e papel de parede, inclusive afastamento</t>
  </si>
  <si>
    <t>02.01.05</t>
  </si>
  <si>
    <t>Demolição de prateleiras da copa</t>
  </si>
  <si>
    <t>2,00</t>
  </si>
  <si>
    <t>02.01.06</t>
  </si>
  <si>
    <t>Demolição de armário da copa</t>
  </si>
  <si>
    <t>1,00</t>
  </si>
  <si>
    <t>02.01.07</t>
  </si>
  <si>
    <t>Demolição de roda banca na copa</t>
  </si>
  <si>
    <t>2,35</t>
  </si>
  <si>
    <t>02.01.08</t>
  </si>
  <si>
    <t xml:space="preserve">Demolição de forro de gesso, inclusive afastamento </t>
  </si>
  <si>
    <t>02.01.09</t>
  </si>
  <si>
    <t>Rasgos alvenaria para passagem de eletroduto D = 32mm a 50mm</t>
  </si>
  <si>
    <t>SUB-TOTAL DO ITEM 02.01</t>
  </si>
  <si>
    <t>COM  REAPROVEITAMENTO/ARMAZENAMENTO</t>
  </si>
  <si>
    <t>02.02.01</t>
  </si>
  <si>
    <t>Remoção de porta, marco e alizar, para reaproveitamento</t>
  </si>
  <si>
    <t>02.02.02</t>
  </si>
  <si>
    <t>Remoção de divisórias, inclusive afastamento</t>
  </si>
  <si>
    <t>02.02.03</t>
  </si>
  <si>
    <t>Remoção de armário de banheiro</t>
  </si>
  <si>
    <t>02.02.04</t>
  </si>
  <si>
    <t>SUB-TOTAL DO ITEM 02.02</t>
  </si>
  <si>
    <t xml:space="preserve">BOTA FORA </t>
  </si>
  <si>
    <t>02.03.01</t>
  </si>
  <si>
    <t>Transporte de material demolido em caçamba em Belo Horizonte</t>
  </si>
  <si>
    <t>SUB-TOTAL DO ITEM 2.3</t>
  </si>
  <si>
    <t>TOTAL DO ITEM 02</t>
  </si>
  <si>
    <t>03</t>
  </si>
  <si>
    <t>DIVISÓRIAS GESSO ACARTONADO/ALVENARIA</t>
  </si>
  <si>
    <t>GESSO ACARTONADO</t>
  </si>
  <si>
    <t>03.01.01</t>
  </si>
  <si>
    <t xml:space="preserve">Parede de gesso acartonado </t>
  </si>
  <si>
    <t>03.01.02</t>
  </si>
  <si>
    <t>Fornecimento e instalação de isolamento acústico de lã de  fibra de poliester, proveniente de garrafas pet</t>
  </si>
  <si>
    <t>03.01.03</t>
  </si>
  <si>
    <t>Fornecimento e instalação de fita para isolamento acústico</t>
  </si>
  <si>
    <t>03.01.04</t>
  </si>
  <si>
    <t>Fornecimento e instalação de painel com persiana entre vidros em parede de gesso acartonado</t>
  </si>
  <si>
    <t>SUB-TOTAL DO ITEM 3.1</t>
  </si>
  <si>
    <t>03.02.01</t>
  </si>
  <si>
    <t>03.02.02</t>
  </si>
  <si>
    <t>Enchimento de rasgos alvenaria traço 1:4, D=32mm a 50mm</t>
  </si>
  <si>
    <t>03.02.03</t>
  </si>
  <si>
    <t>Soco com enchimento em tijolos maciços H=10cm</t>
  </si>
  <si>
    <t>SUB-TOTAL DO ITEM 3.2</t>
  </si>
  <si>
    <t>TOTAL DO ITEM 03</t>
  </si>
  <si>
    <t>FORROS DE GESSO</t>
  </si>
  <si>
    <t>04.01.01</t>
  </si>
  <si>
    <t xml:space="preserve">Forro de gesso em placas acartonadas </t>
  </si>
  <si>
    <t>SUB-TOTAL DO ITEM 4.1</t>
  </si>
  <si>
    <t>TOTAL DO ITEM 04</t>
  </si>
  <si>
    <t xml:space="preserve">TRATAMENTO DAS PORTAS, PAINÉIS, ARMÁRIOS, PILARES  REVESTIDOS DE MADEIRA E MESA EXISTENTES </t>
  </si>
  <si>
    <t>05.01.01</t>
  </si>
  <si>
    <t>Aplicação geral de removedor de cera nas portas, painéis, armários, pilares revestidos de madeira e mesa existentes, 02 demãos</t>
  </si>
  <si>
    <t>190,00</t>
  </si>
  <si>
    <t>05.01.02</t>
  </si>
  <si>
    <t xml:space="preserve">Lixamento das áreas comprometidas </t>
  </si>
  <si>
    <t>57,00</t>
  </si>
  <si>
    <t>05.01.03</t>
  </si>
  <si>
    <t xml:space="preserve">Aplicação de massa para calafetar e preparar superfícies de madeira nas áreas comprometidas </t>
  </si>
  <si>
    <t>05.01.04</t>
  </si>
  <si>
    <t>Lixamento geral  das portas, painéis, armários, pilares revestidos de madeira e mesa existentes</t>
  </si>
  <si>
    <t>05.01.05</t>
  </si>
  <si>
    <t>Aplicação geral de verniz acetinado nas portas, painéis, armários, pilares revestidos de madeira e mesa existentes , 02 demãos</t>
  </si>
  <si>
    <t>05.01.06</t>
  </si>
  <si>
    <t>13,00</t>
  </si>
  <si>
    <t>SUB-TOTAL DO ITEM 5.1</t>
  </si>
  <si>
    <t>05.02.01</t>
  </si>
  <si>
    <t>Instalação de porta reaproveitada (completa)</t>
  </si>
  <si>
    <t>05.02.02</t>
  </si>
  <si>
    <t>Fornecimento e instalação de porta completa (85x210)cm</t>
  </si>
  <si>
    <t>05.02.03</t>
  </si>
  <si>
    <t>Fornecimento e instalação de porta completa (90x210)cm</t>
  </si>
  <si>
    <t>05.02.04</t>
  </si>
  <si>
    <t>05.02.05</t>
  </si>
  <si>
    <t>SUB-TOTAL DO ITEM 5.2</t>
  </si>
  <si>
    <t>05.03.01</t>
  </si>
  <si>
    <t>Fornecimento e instalação de rodapé branco liso de poliestireno</t>
  </si>
  <si>
    <t>05.03.02</t>
  </si>
  <si>
    <t>Fornecimento e instalação de rodabanca e rodapé  de granito</t>
  </si>
  <si>
    <t>3,50</t>
  </si>
  <si>
    <t>SUB-TOTAL DO ITEM 5.3</t>
  </si>
  <si>
    <t>05.04.01</t>
  </si>
  <si>
    <t>Fornecimento e colocação de armário e prateleiras de MDF(copa)</t>
  </si>
  <si>
    <t>05.04.02</t>
  </si>
  <si>
    <t>Fornecimento e colocação de armário de MDF(recepção 3)</t>
  </si>
  <si>
    <t>05.04.03</t>
  </si>
  <si>
    <t>Fornecimento e colocação de painel de TV de MDF</t>
  </si>
  <si>
    <t>05.04.04</t>
  </si>
  <si>
    <t>Fornecimento e colocação de divisória de MDF</t>
  </si>
  <si>
    <t>05.04.05</t>
  </si>
  <si>
    <t>Fornecimento e colocação de paineis cortados a laser</t>
  </si>
  <si>
    <t>SUB-TOTAL DO ITEM 05.04</t>
  </si>
  <si>
    <t>TOTAL DO ITEM 5</t>
  </si>
  <si>
    <t>06.01.01</t>
  </si>
  <si>
    <t xml:space="preserve">Espelhos cristal, lapidado, e= 4mm, colado com silicone, com fornecimento e colocação </t>
  </si>
  <si>
    <t>SUB-TOTAL DO ITEM 06.01</t>
  </si>
  <si>
    <t>TOTAL DO ITEM 06</t>
  </si>
  <si>
    <t xml:space="preserve">REVESTIMENTOS </t>
  </si>
  <si>
    <t>07.01.01</t>
  </si>
  <si>
    <t xml:space="preserve">Chapisco </t>
  </si>
  <si>
    <t>07.01.02</t>
  </si>
  <si>
    <t>07.01.03</t>
  </si>
  <si>
    <t xml:space="preserve">Emboço </t>
  </si>
  <si>
    <t>07.01.04</t>
  </si>
  <si>
    <t>07.01.05</t>
  </si>
  <si>
    <t xml:space="preserve">Emassamento  de paredes e tetos </t>
  </si>
  <si>
    <t>07.01.06</t>
  </si>
  <si>
    <t>Entelamento preventivo de superfície sujeita a trinca, largura da tela adesiva 25cm</t>
  </si>
  <si>
    <t>SUB-TOTAL DO ITEM 07.01</t>
  </si>
  <si>
    <t>07.02.01</t>
  </si>
  <si>
    <t>Contrapiso argamassa 1:3, e=5cm</t>
  </si>
  <si>
    <t xml:space="preserve">07.02.02 </t>
  </si>
  <si>
    <t xml:space="preserve">Regularização de piso com massa PVA </t>
  </si>
  <si>
    <t xml:space="preserve">07.02.03 </t>
  </si>
  <si>
    <t>Fornecimento e instalação de carpete</t>
  </si>
  <si>
    <t>07.02.04</t>
  </si>
  <si>
    <t>SUB-TOTAL DO ITEM 07.02</t>
  </si>
  <si>
    <t>07.03.01</t>
  </si>
  <si>
    <t>Pintura acrílica acetinada em paredes, 2 demãos - tinta sob encomenda</t>
  </si>
  <si>
    <t>07.03.02</t>
  </si>
  <si>
    <t>Pintura látex PVA, em tetos, 2 demãos</t>
  </si>
  <si>
    <t>07.03.03</t>
  </si>
  <si>
    <t>Remoção de tinta de esquadrias de ferro</t>
  </si>
  <si>
    <t>07.03.04</t>
  </si>
  <si>
    <t>Aplicação de solvente em esquadrias de ferro</t>
  </si>
  <si>
    <t>07.03.05</t>
  </si>
  <si>
    <t>Lixamento de esquadrias de ferro</t>
  </si>
  <si>
    <t>07.03.06</t>
  </si>
  <si>
    <t>Pintura esmalte brilhante, 02 demãos, em esquadrias de ferro</t>
  </si>
  <si>
    <t>SUB-TOTAL DO ITEM 07.03</t>
  </si>
  <si>
    <t>PAPEL DE PAREDE</t>
  </si>
  <si>
    <t>07.04.01</t>
  </si>
  <si>
    <t>Fornecimento e instalação de papel de parede</t>
  </si>
  <si>
    <t>SUB-TOTAL DO ITEM 07.04</t>
  </si>
  <si>
    <t>TOTAL DO ITEM 07</t>
  </si>
  <si>
    <t>08.00</t>
  </si>
  <si>
    <t>INSTALAÇÕES/AS BUILT</t>
  </si>
  <si>
    <t>08.01.01</t>
  </si>
  <si>
    <t>Instalações Elétricas</t>
  </si>
  <si>
    <t>08.01.02</t>
  </si>
  <si>
    <t xml:space="preserve">Instalações de Telecomunicações </t>
  </si>
  <si>
    <t>SUB-TOTAL DO ITEM 08.01</t>
  </si>
  <si>
    <t>AS BUILT</t>
  </si>
  <si>
    <t>08.02.01</t>
  </si>
  <si>
    <t xml:space="preserve">As Built das Instalações Elétrica e de Telecomunicações </t>
  </si>
  <si>
    <t>940,00</t>
  </si>
  <si>
    <t>SUB-TOTAL DO ITEM 08.02</t>
  </si>
  <si>
    <t>TOTAL DO ITEM 08</t>
  </si>
  <si>
    <t xml:space="preserve">LIMPEZA DA OBRA </t>
  </si>
  <si>
    <t>09.01.01</t>
  </si>
  <si>
    <t xml:space="preserve">Limpeza permanente da obra </t>
  </si>
  <si>
    <t>09.01.02</t>
  </si>
  <si>
    <t>Limpeza final da obra</t>
  </si>
  <si>
    <t>SUB-TOTAL DO ITEM 09.01</t>
  </si>
  <si>
    <t>TOTAL DO ITEM 09</t>
  </si>
  <si>
    <t>TOTAL GERAL</t>
  </si>
  <si>
    <t>DESCRIÇÃO DO SERVIÇO</t>
  </si>
  <si>
    <t xml:space="preserve">PREÇO UNIT.
 DE VENDA </t>
  </si>
  <si>
    <t xml:space="preserve">PREÇO TOTAL DE VENDA </t>
  </si>
  <si>
    <t xml:space="preserve">OBRA: </t>
  </si>
  <si>
    <t xml:space="preserve">ENDEREÇO: </t>
  </si>
  <si>
    <t>Valor de BDI</t>
  </si>
  <si>
    <t>Obra</t>
  </si>
  <si>
    <t>AVENIDA ÁLVARES CABRAL 1690 - 12ºANDAR - BELO HORIZONTE</t>
  </si>
  <si>
    <t xml:space="preserve">
Planilha de Venda Civil - Construtora Ambiental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</si>
</sst>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#,##0.0000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</fonts>
  <fills count="1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</cellStyleXfs>
  <cellXfs count="138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3" fillId="4" borderId="2" xfId="21" applyNumberFormat="1" applyFont="1" applyFill="1" applyBorder="1" applyAlignment="1">
      <alignment horizontal="left" vertical="center" wrapText="1"/>
      <protection/>
    </xf>
    <xf numFmtId="4" fontId="3" fillId="4" borderId="2" xfId="21" applyNumberFormat="1" applyFont="1" applyFill="1" applyBorder="1" applyAlignment="1">
      <alignment vertical="center" wrapText="1"/>
      <protection/>
    </xf>
    <xf numFmtId="4" fontId="4" fillId="4" borderId="2" xfId="21" applyNumberFormat="1" applyFont="1" applyFill="1" applyBorder="1" applyAlignment="1">
      <alignment horizontal="center" vertical="center"/>
      <protection/>
    </xf>
    <xf numFmtId="4" fontId="4" fillId="4" borderId="2" xfId="20" applyNumberFormat="1" applyFont="1" applyFill="1" applyBorder="1" applyAlignment="1" applyProtection="1">
      <alignment horizontal="right" vertical="center"/>
      <protection/>
    </xf>
    <xf numFmtId="4" fontId="4" fillId="4" borderId="2" xfId="21" applyNumberFormat="1" applyFont="1" applyFill="1" applyBorder="1" applyAlignment="1">
      <alignment horizontal="right" vertical="center"/>
      <protection/>
    </xf>
    <xf numFmtId="0" fontId="3" fillId="4" borderId="2" xfId="22" applyFont="1" applyFill="1" applyBorder="1" applyAlignment="1" applyProtection="1">
      <alignment vertical="center" wrapText="1"/>
      <protection locked="0"/>
    </xf>
    <xf numFmtId="4" fontId="3" fillId="4" borderId="2" xfId="20" applyNumberFormat="1" applyFont="1" applyFill="1" applyBorder="1" applyAlignment="1" applyProtection="1">
      <alignment horizontal="right" vertical="center" wrapText="1"/>
      <protection locked="0"/>
    </xf>
    <xf numFmtId="4" fontId="3" fillId="4" borderId="2" xfId="22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5" borderId="1" xfId="22" applyFont="1" applyFill="1" applyBorder="1" applyAlignment="1" applyProtection="1">
      <alignment vertical="center" wrapText="1"/>
      <protection locked="0"/>
    </xf>
    <xf numFmtId="0" fontId="4" fillId="4" borderId="2" xfId="22" applyFont="1" applyFill="1" applyBorder="1" applyAlignment="1" applyProtection="1">
      <alignment horizontal="center" vertical="center" wrapText="1"/>
      <protection locked="0"/>
    </xf>
    <xf numFmtId="4" fontId="4" fillId="0" borderId="2" xfId="20" applyNumberFormat="1" applyFont="1" applyFill="1" applyBorder="1" applyAlignment="1" applyProtection="1">
      <alignment horizontal="right" vertical="center" wrapText="1"/>
      <protection locked="0"/>
    </xf>
    <xf numFmtId="4" fontId="4" fillId="4" borderId="2" xfId="20" applyNumberFormat="1" applyFont="1" applyFill="1" applyBorder="1" applyAlignment="1" applyProtection="1">
      <alignment horizontal="right" vertical="center" wrapText="1"/>
      <protection locked="0"/>
    </xf>
    <xf numFmtId="4" fontId="4" fillId="4" borderId="2" xfId="22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5" borderId="4" xfId="22" applyFont="1" applyFill="1" applyBorder="1" applyAlignment="1" applyProtection="1">
      <alignment vertical="center" wrapText="1"/>
      <protection locked="0"/>
    </xf>
    <xf numFmtId="0" fontId="4" fillId="4" borderId="3" xfId="22" applyFont="1" applyFill="1" applyBorder="1" applyAlignment="1" applyProtection="1">
      <alignment horizontal="center" vertical="center" wrapText="1"/>
      <protection locked="0"/>
    </xf>
    <xf numFmtId="4" fontId="4" fillId="0" borderId="3" xfId="20" applyNumberFormat="1" applyFont="1" applyFill="1" applyBorder="1" applyAlignment="1" applyProtection="1">
      <alignment horizontal="right" vertical="center" wrapText="1"/>
      <protection locked="0"/>
    </xf>
    <xf numFmtId="0" fontId="6" fillId="6" borderId="5" xfId="22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22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22" applyFont="1" applyFill="1" applyBorder="1" applyAlignment="1" applyProtection="1">
      <alignment vertical="center" wrapText="1"/>
      <protection locked="0"/>
    </xf>
    <xf numFmtId="49" fontId="7" fillId="0" borderId="5" xfId="21" applyNumberFormat="1" applyFont="1" applyFill="1" applyBorder="1" applyAlignment="1">
      <alignment wrapText="1"/>
      <protection/>
    </xf>
    <xf numFmtId="0" fontId="4" fillId="0" borderId="2" xfId="22" applyFont="1" applyFill="1" applyBorder="1" applyAlignment="1" applyProtection="1">
      <alignment horizontal="center" vertical="center" wrapText="1"/>
      <protection locked="0"/>
    </xf>
    <xf numFmtId="49" fontId="8" fillId="0" borderId="5" xfId="21" applyNumberFormat="1" applyFont="1" applyFill="1" applyBorder="1" applyAlignment="1">
      <alignment wrapText="1"/>
      <protection/>
    </xf>
    <xf numFmtId="0" fontId="3" fillId="0" borderId="2" xfId="22" applyFont="1" applyFill="1" applyBorder="1" applyAlignment="1" applyProtection="1">
      <alignment vertical="center" wrapText="1"/>
      <protection locked="0"/>
    </xf>
    <xf numFmtId="4" fontId="4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4" fillId="7" borderId="2" xfId="22" applyFont="1" applyFill="1" applyBorder="1" applyAlignment="1" applyProtection="1">
      <alignment vertical="center" wrapText="1"/>
      <protection locked="0"/>
    </xf>
    <xf numFmtId="4" fontId="4" fillId="7" borderId="2" xfId="20" applyNumberFormat="1" applyFont="1" applyFill="1" applyBorder="1" applyAlignment="1" applyProtection="1">
      <alignment horizontal="right" vertical="center" wrapText="1"/>
      <protection locked="0"/>
    </xf>
    <xf numFmtId="0" fontId="3" fillId="8" borderId="5" xfId="22" applyFont="1" applyFill="1" applyBorder="1" applyAlignment="1" applyProtection="1">
      <alignment horizontal="right" vertical="center" wrapText="1"/>
      <protection locked="0"/>
    </xf>
    <xf numFmtId="0" fontId="3" fillId="4" borderId="2" xfId="22" applyFont="1" applyFill="1" applyBorder="1" applyAlignment="1" applyProtection="1">
      <alignment vertical="center" wrapText="1"/>
      <protection locked="0"/>
    </xf>
    <xf numFmtId="0" fontId="3" fillId="0" borderId="5" xfId="22" applyFont="1" applyFill="1" applyBorder="1" applyAlignment="1" applyProtection="1">
      <alignment horizontal="right" vertical="center" wrapText="1"/>
      <protection locked="0"/>
    </xf>
    <xf numFmtId="4" fontId="3" fillId="0" borderId="5" xfId="22" applyNumberFormat="1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 quotePrefix="1">
      <alignment horizontal="left" vertical="center" wrapText="1"/>
    </xf>
    <xf numFmtId="0" fontId="3" fillId="0" borderId="5" xfId="0" applyFont="1" applyFill="1" applyBorder="1" applyAlignment="1">
      <alignment horizontal="justify" vertical="center"/>
    </xf>
    <xf numFmtId="0" fontId="4" fillId="4" borderId="5" xfId="22" applyFont="1" applyFill="1" applyBorder="1" applyAlignment="1" applyProtection="1">
      <alignment horizontal="center" vertical="center" wrapText="1"/>
      <protection locked="0"/>
    </xf>
    <xf numFmtId="4" fontId="4" fillId="4" borderId="5" xfId="20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2" applyNumberFormat="1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quotePrefix="1">
      <alignment horizontal="left" vertical="center" wrapText="1"/>
    </xf>
    <xf numFmtId="0" fontId="4" fillId="0" borderId="5" xfId="0" applyFont="1" applyFill="1" applyBorder="1" applyAlignment="1">
      <alignment horizontal="justify" vertical="center"/>
    </xf>
    <xf numFmtId="0" fontId="4" fillId="4" borderId="6" xfId="22" applyFont="1" applyFill="1" applyBorder="1" applyAlignment="1" applyProtection="1">
      <alignment horizontal="center" vertical="center" wrapText="1"/>
      <protection locked="0"/>
    </xf>
    <xf numFmtId="4" fontId="4" fillId="4" borderId="6" xfId="2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/>
    </xf>
    <xf numFmtId="0" fontId="4" fillId="7" borderId="5" xfId="0" applyFont="1" applyFill="1" applyBorder="1" applyAlignment="1">
      <alignment horizontal="justify" vertical="center"/>
    </xf>
    <xf numFmtId="0" fontId="4" fillId="7" borderId="5" xfId="0" applyFont="1" applyFill="1" applyBorder="1" applyAlignment="1">
      <alignment horizontal="justify" vertical="center" wrapText="1"/>
    </xf>
    <xf numFmtId="4" fontId="4" fillId="0" borderId="2" xfId="2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3" applyNumberFormat="1" applyFont="1" applyFill="1" applyBorder="1" applyAlignment="1" quotePrefix="1">
      <alignment horizontal="right" vertical="center" wrapText="1"/>
      <protection/>
    </xf>
    <xf numFmtId="2" fontId="4" fillId="0" borderId="2" xfId="23" applyNumberFormat="1" applyFont="1" applyFill="1" applyBorder="1" applyAlignment="1" quotePrefix="1">
      <alignment horizontal="right" vertical="center" wrapText="1"/>
      <protection/>
    </xf>
    <xf numFmtId="49" fontId="4" fillId="0" borderId="2" xfId="22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2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" fillId="6" borderId="5" xfId="22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justify" vertical="center"/>
    </xf>
    <xf numFmtId="4" fontId="4" fillId="0" borderId="5" xfId="20" applyNumberFormat="1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>
      <alignment horizontal="center" vertical="center"/>
    </xf>
    <xf numFmtId="4" fontId="4" fillId="4" borderId="5" xfId="20" applyNumberFormat="1" applyFont="1" applyFill="1" applyBorder="1" applyAlignment="1" applyProtection="1">
      <alignment horizontal="right" vertical="center"/>
      <protection/>
    </xf>
    <xf numFmtId="4" fontId="4" fillId="0" borderId="0" xfId="20" applyNumberFormat="1" applyFont="1" applyFill="1" applyBorder="1" applyAlignment="1" applyProtection="1">
      <alignment horizontal="right" vertical="center"/>
      <protection/>
    </xf>
    <xf numFmtId="4" fontId="4" fillId="4" borderId="5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 wrapText="1"/>
    </xf>
    <xf numFmtId="0" fontId="10" fillId="0" borderId="0" xfId="23" applyFont="1" applyFill="1" applyBorder="1" applyAlignment="1" applyProtection="1">
      <alignment horizontal="left" vertical="center" wrapText="1"/>
      <protection/>
    </xf>
    <xf numFmtId="0" fontId="10" fillId="0" borderId="8" xfId="23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>
      <alignment horizontal="left" vertical="center" wrapText="1"/>
    </xf>
    <xf numFmtId="0" fontId="10" fillId="0" borderId="5" xfId="23" applyFont="1" applyFill="1" applyBorder="1" applyAlignment="1" applyProtection="1">
      <alignment horizontal="center" vertical="center" wrapText="1"/>
      <protection/>
    </xf>
    <xf numFmtId="4" fontId="4" fillId="7" borderId="10" xfId="2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20" applyNumberFormat="1" applyFont="1" applyFill="1" applyBorder="1" applyAlignment="1" applyProtection="1">
      <alignment horizontal="right" vertical="center" wrapText="1"/>
      <protection locked="0"/>
    </xf>
    <xf numFmtId="4" fontId="4" fillId="7" borderId="11" xfId="2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11" fillId="0" borderId="12" xfId="23" applyFont="1" applyFill="1" applyBorder="1" applyAlignment="1" applyProtection="1">
      <alignment horizontal="left" vertical="center" wrapText="1"/>
      <protection/>
    </xf>
    <xf numFmtId="0" fontId="10" fillId="0" borderId="7" xfId="23" applyFont="1" applyFill="1" applyBorder="1" applyAlignment="1" applyProtection="1">
      <alignment horizontal="left" vertical="center" wrapText="1"/>
      <protection/>
    </xf>
    <xf numFmtId="0" fontId="10" fillId="0" borderId="5" xfId="23" applyFont="1" applyFill="1" applyBorder="1" applyAlignment="1" applyProtection="1">
      <alignment horizontal="left" vertical="center" wrapText="1"/>
      <protection/>
    </xf>
    <xf numFmtId="49" fontId="4" fillId="0" borderId="5" xfId="23" applyNumberFormat="1" applyFont="1" applyFill="1" applyBorder="1" applyAlignment="1" quotePrefix="1">
      <alignment horizontal="center" vertical="center" wrapText="1"/>
      <protection/>
    </xf>
    <xf numFmtId="0" fontId="10" fillId="0" borderId="13" xfId="23" applyFont="1" applyFill="1" applyBorder="1" applyAlignment="1" applyProtection="1">
      <alignment horizontal="left" vertical="center" wrapText="1"/>
      <protection/>
    </xf>
    <xf numFmtId="49" fontId="4" fillId="0" borderId="2" xfId="23" applyNumberFormat="1" applyFont="1" applyFill="1" applyBorder="1" applyAlignment="1" quotePrefix="1">
      <alignment horizontal="left" vertical="center" wrapText="1"/>
      <protection/>
    </xf>
    <xf numFmtId="49" fontId="4" fillId="0" borderId="2" xfId="23" applyNumberFormat="1" applyFont="1" applyFill="1" applyBorder="1" applyAlignment="1" quotePrefix="1">
      <alignment horizontal="center" vertical="center" wrapText="1"/>
      <protection/>
    </xf>
    <xf numFmtId="4" fontId="4" fillId="0" borderId="2" xfId="22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22" applyFont="1" applyFill="1" applyBorder="1" applyAlignment="1" applyProtection="1">
      <alignment horizontal="left" vertical="center" wrapText="1"/>
      <protection locked="0"/>
    </xf>
    <xf numFmtId="0" fontId="3" fillId="0" borderId="5" xfId="22" applyFont="1" applyFill="1" applyBorder="1" applyAlignment="1" applyProtection="1">
      <alignment horizontal="left" vertical="center" wrapText="1"/>
      <protection locked="0"/>
    </xf>
    <xf numFmtId="0" fontId="6" fillId="0" borderId="5" xfId="22" applyFont="1" applyFill="1" applyBorder="1" applyAlignment="1" applyProtection="1">
      <alignment horizontal="right" vertical="center" wrapText="1"/>
      <protection locked="0"/>
    </xf>
    <xf numFmtId="0" fontId="9" fillId="0" borderId="5" xfId="22" applyFont="1" applyFill="1" applyBorder="1" applyAlignment="1" applyProtection="1">
      <alignment horizontal="left" vertical="center" wrapText="1"/>
      <protection locked="0"/>
    </xf>
    <xf numFmtId="0" fontId="4" fillId="0" borderId="5" xfId="22" applyFont="1" applyFill="1" applyBorder="1" applyAlignment="1" applyProtection="1">
      <alignment horizontal="left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>
      <alignment horizontal="justify" vertical="center"/>
    </xf>
    <xf numFmtId="0" fontId="4" fillId="0" borderId="5" xfId="0" applyFont="1" applyBorder="1" applyAlignment="1">
      <alignment horizontal="justify" vertical="center" wrapText="1"/>
    </xf>
    <xf numFmtId="49" fontId="4" fillId="0" borderId="10" xfId="23" applyNumberFormat="1" applyFont="1" applyFill="1" applyBorder="1" applyAlignment="1" quotePrefix="1">
      <alignment horizontal="right" vertical="center" wrapText="1"/>
      <protection/>
    </xf>
    <xf numFmtId="4" fontId="4" fillId="7" borderId="5" xfId="20" applyNumberFormat="1" applyFont="1" applyFill="1" applyBorder="1" applyAlignment="1" applyProtection="1">
      <alignment horizontal="right" vertical="center" wrapText="1"/>
      <protection locked="0"/>
    </xf>
    <xf numFmtId="0" fontId="4" fillId="7" borderId="10" xfId="22" applyFont="1" applyFill="1" applyBorder="1" applyAlignment="1" applyProtection="1">
      <alignment horizontal="center" vertical="center" wrapText="1"/>
      <protection locked="0"/>
    </xf>
    <xf numFmtId="4" fontId="4" fillId="9" borderId="5" xfId="20" applyNumberFormat="1" applyFont="1" applyFill="1" applyBorder="1" applyAlignment="1" applyProtection="1">
      <alignment horizontal="right" vertical="center" wrapText="1"/>
      <protection locked="0"/>
    </xf>
    <xf numFmtId="0" fontId="4" fillId="7" borderId="5" xfId="22" applyFont="1" applyFill="1" applyBorder="1" applyAlignment="1" applyProtection="1">
      <alignment horizontal="center" vertical="center" wrapText="1"/>
      <protection locked="0"/>
    </xf>
    <xf numFmtId="0" fontId="4" fillId="7" borderId="2" xfId="22" applyFont="1" applyFill="1" applyBorder="1" applyAlignment="1" applyProtection="1">
      <alignment horizontal="center" vertical="center" wrapText="1"/>
      <protection locked="0"/>
    </xf>
    <xf numFmtId="0" fontId="4" fillId="7" borderId="0" xfId="22" applyFont="1" applyFill="1" applyBorder="1" applyAlignment="1" applyProtection="1">
      <alignment horizontal="center" vertical="center" wrapText="1"/>
      <protection locked="0"/>
    </xf>
    <xf numFmtId="0" fontId="4" fillId="9" borderId="5" xfId="22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>
      <alignment vertical="center"/>
    </xf>
    <xf numFmtId="43" fontId="8" fillId="4" borderId="3" xfId="2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horizontal="left" vertical="center" wrapText="1"/>
    </xf>
    <xf numFmtId="0" fontId="4" fillId="0" borderId="2" xfId="22" applyFont="1" applyFill="1" applyBorder="1" applyAlignment="1" applyProtection="1" quotePrefix="1">
      <alignment horizontal="right" vertical="center" wrapText="1"/>
      <protection locked="0"/>
    </xf>
    <xf numFmtId="0" fontId="3" fillId="0" borderId="5" xfId="0" applyFont="1" applyBorder="1" applyAlignment="1">
      <alignment vertical="center"/>
    </xf>
    <xf numFmtId="4" fontId="4" fillId="0" borderId="5" xfId="20" applyNumberFormat="1" applyFont="1" applyFill="1" applyBorder="1" applyAlignment="1" applyProtection="1">
      <alignment horizontal="right" vertical="center"/>
      <protection/>
    </xf>
    <xf numFmtId="49" fontId="3" fillId="0" borderId="2" xfId="21" applyNumberFormat="1" applyFont="1" applyFill="1" applyBorder="1" applyAlignment="1">
      <alignment horizontal="left" vertical="center" wrapText="1"/>
      <protection/>
    </xf>
    <xf numFmtId="4" fontId="3" fillId="0" borderId="2" xfId="21" applyNumberFormat="1" applyFont="1" applyFill="1" applyBorder="1" applyAlignment="1">
      <alignment horizontal="right" vertical="center" wrapText="1"/>
      <protection/>
    </xf>
    <xf numFmtId="4" fontId="4" fillId="0" borderId="2" xfId="21" applyNumberFormat="1" applyFont="1" applyFill="1" applyBorder="1" applyAlignment="1">
      <alignment horizontal="center" vertical="center"/>
      <protection/>
    </xf>
    <xf numFmtId="4" fontId="4" fillId="0" borderId="2" xfId="20" applyNumberFormat="1" applyFont="1" applyFill="1" applyBorder="1" applyAlignment="1" applyProtection="1">
      <alignment horizontal="right" vertical="center"/>
      <protection/>
    </xf>
    <xf numFmtId="4" fontId="11" fillId="10" borderId="1" xfId="21" applyNumberFormat="1" applyFont="1" applyFill="1" applyBorder="1" applyAlignment="1" applyProtection="1">
      <alignment vertical="center" wrapText="1"/>
      <protection/>
    </xf>
    <xf numFmtId="4" fontId="8" fillId="10" borderId="14" xfId="21" applyNumberFormat="1" applyFont="1" applyFill="1" applyBorder="1" applyAlignment="1" applyProtection="1">
      <alignment vertical="center" wrapText="1"/>
      <protection/>
    </xf>
    <xf numFmtId="4" fontId="11" fillId="10" borderId="15" xfId="21" applyNumberFormat="1" applyFont="1" applyFill="1" applyBorder="1" applyAlignment="1" applyProtection="1">
      <alignment vertical="center" wrapText="1"/>
      <protection/>
    </xf>
    <xf numFmtId="4" fontId="11" fillId="10" borderId="16" xfId="21" applyNumberFormat="1" applyFont="1" applyFill="1" applyBorder="1" applyAlignment="1" applyProtection="1">
      <alignment vertical="center" wrapText="1"/>
      <protection/>
    </xf>
    <xf numFmtId="4" fontId="10" fillId="10" borderId="14" xfId="21" applyNumberFormat="1" applyFont="1" applyFill="1" applyBorder="1" applyAlignment="1" applyProtection="1">
      <alignment vertical="center" wrapText="1"/>
      <protection/>
    </xf>
    <xf numFmtId="4" fontId="4" fillId="0" borderId="5" xfId="23" applyNumberFormat="1" applyFont="1" applyFill="1" applyBorder="1" applyAlignment="1">
      <alignment horizontal="center" vertical="center"/>
      <protection/>
    </xf>
    <xf numFmtId="4" fontId="2" fillId="4" borderId="12" xfId="21" applyNumberFormat="1" applyFont="1" applyFill="1" applyBorder="1" applyAlignment="1">
      <alignment vertical="center" wrapText="1"/>
      <protection/>
    </xf>
    <xf numFmtId="4" fontId="2" fillId="4" borderId="17" xfId="21" applyNumberFormat="1" applyFont="1" applyFill="1" applyBorder="1" applyAlignment="1">
      <alignment vertical="center" wrapText="1"/>
      <protection/>
    </xf>
    <xf numFmtId="4" fontId="2" fillId="4" borderId="0" xfId="21" applyNumberFormat="1" applyFont="1" applyFill="1" applyBorder="1" applyAlignment="1">
      <alignment vertical="center" wrapText="1"/>
      <protection/>
    </xf>
    <xf numFmtId="4" fontId="2" fillId="4" borderId="18" xfId="21" applyNumberFormat="1" applyFont="1" applyFill="1" applyBorder="1" applyAlignment="1">
      <alignment vertical="center" wrapText="1"/>
      <protection/>
    </xf>
    <xf numFmtId="4" fontId="4" fillId="11" borderId="5" xfId="23" applyNumberFormat="1" applyFont="1" applyFill="1" applyBorder="1" applyAlignment="1">
      <alignment vertical="center"/>
      <protection/>
    </xf>
    <xf numFmtId="0" fontId="3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1" fillId="5" borderId="1" xfId="21" applyNumberFormat="1" applyFont="1" applyFill="1" applyBorder="1" applyAlignment="1" applyProtection="1">
      <alignment horizontal="left" vertical="center" wrapText="1"/>
      <protection/>
    </xf>
    <xf numFmtId="165" fontId="4" fillId="0" borderId="9" xfId="23" applyNumberFormat="1" applyFont="1" applyFill="1" applyBorder="1" applyAlignment="1">
      <alignment horizontal="right" vertical="center"/>
      <protection/>
    </xf>
    <xf numFmtId="165" fontId="4" fillId="0" borderId="19" xfId="23" applyNumberFormat="1" applyFont="1" applyFill="1" applyBorder="1" applyAlignment="1">
      <alignment horizontal="right" vertical="center"/>
      <protection/>
    </xf>
    <xf numFmtId="4" fontId="2" fillId="4" borderId="20" xfId="21" applyNumberFormat="1" applyFont="1" applyFill="1" applyBorder="1" applyAlignment="1">
      <alignment horizontal="center" vertical="center" wrapText="1"/>
      <protection/>
    </xf>
    <xf numFmtId="4" fontId="2" fillId="4" borderId="12" xfId="21" applyNumberFormat="1" applyFont="1" applyFill="1" applyBorder="1" applyAlignment="1">
      <alignment horizontal="center" vertical="center" wrapText="1"/>
      <protection/>
    </xf>
    <xf numFmtId="4" fontId="2" fillId="4" borderId="21" xfId="21" applyNumberFormat="1" applyFont="1" applyFill="1" applyBorder="1" applyAlignment="1">
      <alignment horizontal="center" vertical="center" wrapText="1"/>
      <protection/>
    </xf>
    <xf numFmtId="4" fontId="2" fillId="4" borderId="0" xfId="21" applyNumberFormat="1" applyFont="1" applyFill="1" applyBorder="1" applyAlignment="1">
      <alignment horizontal="center" vertical="center" wrapText="1"/>
      <protection/>
    </xf>
    <xf numFmtId="4" fontId="2" fillId="4" borderId="22" xfId="21" applyNumberFormat="1" applyFont="1" applyFill="1" applyBorder="1" applyAlignment="1">
      <alignment horizontal="center" vertical="center" wrapText="1"/>
      <protection/>
    </xf>
    <xf numFmtId="4" fontId="2" fillId="4" borderId="23" xfId="21" applyNumberFormat="1" applyFont="1" applyFill="1" applyBorder="1" applyAlignment="1">
      <alignment horizontal="center" vertical="center" wrapText="1"/>
      <protection/>
    </xf>
    <xf numFmtId="4" fontId="3" fillId="13" borderId="5" xfId="23" applyNumberFormat="1" applyFont="1" applyFill="1" applyBorder="1" applyAlignment="1">
      <alignment horizontal="left" vertical="center"/>
      <protection/>
    </xf>
    <xf numFmtId="165" fontId="4" fillId="11" borderId="5" xfId="23" applyNumberFormat="1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Texto Explicativo 2 17" xfId="21"/>
    <cellStyle name="Normal 2" xfId="22"/>
    <cellStyle name="Ênfase1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2</xdr:row>
      <xdr:rowOff>0</xdr:rowOff>
    </xdr:from>
    <xdr:ext cx="1343025" cy="457200"/>
    <xdr:pic>
      <xdr:nvPicPr>
        <xdr:cNvPr id="4" name="image1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323850"/>
          <a:ext cx="1343025" cy="4572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638175</xdr:colOff>
      <xdr:row>1</xdr:row>
      <xdr:rowOff>133350</xdr:rowOff>
    </xdr:from>
    <xdr:to>
      <xdr:col>6</xdr:col>
      <xdr:colOff>876300</xdr:colOff>
      <xdr:row>5</xdr:row>
      <xdr:rowOff>95250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95275"/>
          <a:ext cx="96202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43"/>
  <sheetViews>
    <sheetView showGridLines="0" tabSelected="1" workbookViewId="0" topLeftCell="A1">
      <pane ySplit="11" topLeftCell="A12" activePane="bottomLeft" state="frozen"/>
      <selection pane="bottomLeft" activeCell="F60" sqref="F60"/>
    </sheetView>
  </sheetViews>
  <sheetFormatPr defaultColWidth="9.33203125" defaultRowHeight="12.75"/>
  <cols>
    <col min="1" max="1" width="2.5" style="1" customWidth="1"/>
    <col min="2" max="2" width="19.5" style="1" customWidth="1"/>
    <col min="3" max="3" width="66.83203125" style="1" customWidth="1"/>
    <col min="4" max="4" width="9" style="1" customWidth="1"/>
    <col min="5" max="5" width="11" style="1" customWidth="1"/>
    <col min="6" max="6" width="12.66015625" style="1" customWidth="1"/>
    <col min="7" max="7" width="18.66015625" style="1" bestFit="1" customWidth="1"/>
    <col min="8" max="16384" width="9.33203125" style="1" customWidth="1"/>
  </cols>
  <sheetData>
    <row r="1" ht="12.75"/>
    <row r="2" spans="2:7" ht="12.75">
      <c r="B2" s="130" t="s">
        <v>258</v>
      </c>
      <c r="C2" s="131"/>
      <c r="D2" s="131"/>
      <c r="E2" s="119"/>
      <c r="F2" s="119"/>
      <c r="G2" s="120"/>
    </row>
    <row r="3" spans="2:7" ht="12.75">
      <c r="B3" s="132"/>
      <c r="C3" s="133"/>
      <c r="D3" s="133"/>
      <c r="E3" s="121"/>
      <c r="F3" s="121"/>
      <c r="G3" s="122"/>
    </row>
    <row r="4" spans="2:7" ht="12.75">
      <c r="B4" s="132"/>
      <c r="C4" s="133"/>
      <c r="D4" s="133"/>
      <c r="E4" s="121"/>
      <c r="F4" s="121"/>
      <c r="G4" s="122"/>
    </row>
    <row r="5" spans="2:7" ht="12.75">
      <c r="B5" s="132"/>
      <c r="C5" s="133"/>
      <c r="D5" s="133"/>
      <c r="E5" s="121"/>
      <c r="F5" s="121"/>
      <c r="G5" s="122"/>
    </row>
    <row r="6" spans="2:7" ht="12.75">
      <c r="B6" s="132"/>
      <c r="C6" s="133"/>
      <c r="D6" s="133"/>
      <c r="E6" s="121"/>
      <c r="F6" s="121"/>
      <c r="G6" s="122"/>
    </row>
    <row r="7" spans="2:7" ht="12.75">
      <c r="B7" s="132"/>
      <c r="C7" s="133"/>
      <c r="D7" s="133"/>
      <c r="E7" s="136" t="s">
        <v>255</v>
      </c>
      <c r="F7" s="136"/>
      <c r="G7" s="136"/>
    </row>
    <row r="8" spans="2:7" ht="13.5" customHeight="1">
      <c r="B8" s="134"/>
      <c r="C8" s="135"/>
      <c r="D8" s="135"/>
      <c r="E8" s="123" t="s">
        <v>256</v>
      </c>
      <c r="F8" s="137">
        <v>1.25</v>
      </c>
      <c r="G8" s="137"/>
    </row>
    <row r="9" spans="2:7" ht="13.5">
      <c r="B9" s="113" t="s">
        <v>253</v>
      </c>
      <c r="C9" s="114" t="s">
        <v>0</v>
      </c>
      <c r="D9" s="115"/>
      <c r="E9" s="116" t="s">
        <v>1</v>
      </c>
      <c r="F9" s="127"/>
      <c r="G9" s="127"/>
    </row>
    <row r="10" spans="2:7" ht="13.5" customHeight="1">
      <c r="B10" s="113" t="s">
        <v>254</v>
      </c>
      <c r="C10" s="117" t="s">
        <v>257</v>
      </c>
      <c r="D10" s="115"/>
      <c r="E10" s="118"/>
      <c r="F10" s="128"/>
      <c r="G10" s="129"/>
    </row>
    <row r="11" spans="2:7" s="2" customFormat="1" ht="25.5">
      <c r="B11" s="124" t="s">
        <v>2</v>
      </c>
      <c r="C11" s="124" t="s">
        <v>250</v>
      </c>
      <c r="D11" s="124" t="s">
        <v>3</v>
      </c>
      <c r="E11" s="124" t="s">
        <v>4</v>
      </c>
      <c r="F11" s="124" t="s">
        <v>251</v>
      </c>
      <c r="G11" s="124" t="s">
        <v>252</v>
      </c>
    </row>
    <row r="12" spans="2:7" ht="13.5">
      <c r="B12" s="6" t="s">
        <v>57</v>
      </c>
      <c r="C12" s="7" t="s">
        <v>58</v>
      </c>
      <c r="D12" s="8"/>
      <c r="E12" s="9"/>
      <c r="F12" s="9"/>
      <c r="G12" s="10"/>
    </row>
    <row r="13" spans="2:7" ht="13.5">
      <c r="B13" s="6" t="s">
        <v>29</v>
      </c>
      <c r="C13" s="11" t="s">
        <v>59</v>
      </c>
      <c r="D13" s="8"/>
      <c r="E13" s="12"/>
      <c r="F13" s="12"/>
      <c r="G13" s="13"/>
    </row>
    <row r="14" spans="2:7" ht="13.5">
      <c r="B14" s="14" t="s">
        <v>60</v>
      </c>
      <c r="C14" s="15" t="s">
        <v>61</v>
      </c>
      <c r="D14" s="16" t="s">
        <v>5</v>
      </c>
      <c r="E14" s="17">
        <v>3</v>
      </c>
      <c r="F14" s="18">
        <v>4463.64</v>
      </c>
      <c r="G14" s="19">
        <f>E14*F14</f>
        <v>13390.920000000002</v>
      </c>
    </row>
    <row r="15" spans="2:7" ht="27">
      <c r="B15" s="20" t="s">
        <v>62</v>
      </c>
      <c r="C15" s="21" t="s">
        <v>63</v>
      </c>
      <c r="D15" s="22" t="s">
        <v>6</v>
      </c>
      <c r="E15" s="23">
        <v>32</v>
      </c>
      <c r="F15" s="18">
        <v>118.55</v>
      </c>
      <c r="G15" s="19">
        <f aca="true" t="shared" si="0" ref="G15:G16">E15*F15</f>
        <v>3793.6</v>
      </c>
    </row>
    <row r="16" spans="2:7" ht="27">
      <c r="B16" s="20" t="s">
        <v>64</v>
      </c>
      <c r="C16" s="21" t="s">
        <v>65</v>
      </c>
      <c r="D16" s="22" t="s">
        <v>5</v>
      </c>
      <c r="E16" s="23">
        <v>3</v>
      </c>
      <c r="F16" s="18">
        <v>7511.26</v>
      </c>
      <c r="G16" s="19">
        <f t="shared" si="0"/>
        <v>22533.78</v>
      </c>
    </row>
    <row r="17" spans="2:7" ht="12.75">
      <c r="B17" s="24"/>
      <c r="C17" s="24" t="s">
        <v>66</v>
      </c>
      <c r="D17" s="24"/>
      <c r="E17" s="24"/>
      <c r="F17" s="24"/>
      <c r="G17" s="3">
        <f>SUBTOTAL(9,G14:G16)</f>
        <v>39718.3</v>
      </c>
    </row>
    <row r="18" spans="2:7" ht="12.75">
      <c r="B18" s="25" t="s">
        <v>67</v>
      </c>
      <c r="C18" s="11" t="s">
        <v>68</v>
      </c>
      <c r="D18" s="26"/>
      <c r="E18" s="12"/>
      <c r="F18" s="12"/>
      <c r="G18" s="13"/>
    </row>
    <row r="19" spans="2:7" ht="13.5">
      <c r="B19" s="27" t="s">
        <v>69</v>
      </c>
      <c r="C19" s="28" t="s">
        <v>70</v>
      </c>
      <c r="D19" s="16" t="s">
        <v>7</v>
      </c>
      <c r="E19" s="17">
        <v>1</v>
      </c>
      <c r="F19" s="18">
        <v>370.44</v>
      </c>
      <c r="G19" s="19">
        <f>E19*F19</f>
        <v>370.44</v>
      </c>
    </row>
    <row r="20" spans="2:7" ht="12.75">
      <c r="B20" s="24"/>
      <c r="C20" s="24" t="s">
        <v>71</v>
      </c>
      <c r="D20" s="24"/>
      <c r="E20" s="24"/>
      <c r="F20" s="24"/>
      <c r="G20" s="3">
        <f>SUBTOTAL(9,G18:G19)</f>
        <v>370.44</v>
      </c>
    </row>
    <row r="21" spans="2:7" ht="13.5">
      <c r="B21" s="25" t="s">
        <v>30</v>
      </c>
      <c r="C21" s="29" t="s">
        <v>72</v>
      </c>
      <c r="D21" s="30"/>
      <c r="E21" s="30"/>
      <c r="F21" s="30"/>
      <c r="G21" s="30"/>
    </row>
    <row r="22" spans="2:7" ht="13.5">
      <c r="B22" s="27" t="s">
        <v>73</v>
      </c>
      <c r="C22" s="31" t="s">
        <v>74</v>
      </c>
      <c r="D22" s="26" t="s">
        <v>8</v>
      </c>
      <c r="E22" s="17">
        <v>1</v>
      </c>
      <c r="F22" s="18">
        <v>2154.3</v>
      </c>
      <c r="G22" s="19">
        <f>E22*F22</f>
        <v>2154.3</v>
      </c>
    </row>
    <row r="23" spans="2:7" ht="12.75">
      <c r="B23" s="24"/>
      <c r="C23" s="24" t="s">
        <v>75</v>
      </c>
      <c r="D23" s="24"/>
      <c r="E23" s="24"/>
      <c r="F23" s="24"/>
      <c r="G23" s="3">
        <f>SUBTOTAL(9,G21:G22)</f>
        <v>2154.3</v>
      </c>
    </row>
    <row r="24" spans="2:7" ht="13.5">
      <c r="B24" s="25" t="s">
        <v>31</v>
      </c>
      <c r="C24" s="32" t="s">
        <v>76</v>
      </c>
      <c r="D24" s="30"/>
      <c r="E24" s="17"/>
      <c r="F24" s="17"/>
      <c r="G24" s="17"/>
    </row>
    <row r="25" spans="2:7" ht="13.5">
      <c r="B25" s="33" t="s">
        <v>77</v>
      </c>
      <c r="C25" s="34" t="s">
        <v>78</v>
      </c>
      <c r="D25" s="30" t="s">
        <v>9</v>
      </c>
      <c r="E25" s="35">
        <v>25</v>
      </c>
      <c r="F25" s="18">
        <v>56.96</v>
      </c>
      <c r="G25" s="19">
        <f>E25*F25</f>
        <v>1424</v>
      </c>
    </row>
    <row r="26" spans="2:7" ht="12.75">
      <c r="B26" s="24"/>
      <c r="C26" s="24" t="s">
        <v>79</v>
      </c>
      <c r="D26" s="24"/>
      <c r="E26" s="24"/>
      <c r="F26" s="24"/>
      <c r="G26" s="3">
        <f>SUBTOTAL(9,G24:G25)</f>
        <v>1424</v>
      </c>
    </row>
    <row r="27" spans="2:7" ht="12.75">
      <c r="B27" s="36"/>
      <c r="C27" s="36" t="s">
        <v>80</v>
      </c>
      <c r="D27" s="36"/>
      <c r="E27" s="36"/>
      <c r="F27" s="36"/>
      <c r="G27" s="4">
        <f>SUBTOTAL(9,G12:G25)</f>
        <v>43667.04000000001</v>
      </c>
    </row>
    <row r="28" spans="2:7" ht="12.75">
      <c r="B28" s="6" t="s">
        <v>81</v>
      </c>
      <c r="C28" s="37" t="s">
        <v>82</v>
      </c>
      <c r="D28" s="38"/>
      <c r="E28" s="38"/>
      <c r="F28" s="38"/>
      <c r="G28" s="39"/>
    </row>
    <row r="29" spans="2:7" ht="13.5">
      <c r="B29" s="40" t="s">
        <v>32</v>
      </c>
      <c r="C29" s="41" t="s">
        <v>83</v>
      </c>
      <c r="D29" s="42"/>
      <c r="E29" s="43"/>
      <c r="F29" s="43"/>
      <c r="G29" s="44"/>
    </row>
    <row r="30" spans="2:7" ht="13.5">
      <c r="B30" s="45" t="s">
        <v>84</v>
      </c>
      <c r="C30" s="46" t="s">
        <v>85</v>
      </c>
      <c r="D30" s="47" t="s">
        <v>10</v>
      </c>
      <c r="E30" s="48">
        <v>0.43</v>
      </c>
      <c r="F30" s="18">
        <v>38.13</v>
      </c>
      <c r="G30" s="19">
        <f aca="true" t="shared" si="1" ref="G30:G38">E30*F30</f>
        <v>16.3959</v>
      </c>
    </row>
    <row r="31" spans="2:7" ht="13.5">
      <c r="B31" s="27" t="s">
        <v>86</v>
      </c>
      <c r="C31" s="49" t="s">
        <v>87</v>
      </c>
      <c r="D31" s="30" t="s">
        <v>9</v>
      </c>
      <c r="E31" s="35">
        <v>353.5</v>
      </c>
      <c r="F31" s="18">
        <v>6.96</v>
      </c>
      <c r="G31" s="19">
        <f t="shared" si="1"/>
        <v>2460.36</v>
      </c>
    </row>
    <row r="32" spans="2:7" ht="13.5">
      <c r="B32" s="45" t="s">
        <v>88</v>
      </c>
      <c r="C32" s="50" t="s">
        <v>89</v>
      </c>
      <c r="D32" s="30" t="s">
        <v>9</v>
      </c>
      <c r="E32" s="35">
        <v>106</v>
      </c>
      <c r="F32" s="18">
        <v>12.36</v>
      </c>
      <c r="G32" s="19">
        <f t="shared" si="1"/>
        <v>1310.1599999999999</v>
      </c>
    </row>
    <row r="33" spans="2:7" ht="13.5">
      <c r="B33" s="45" t="s">
        <v>90</v>
      </c>
      <c r="C33" s="51" t="s">
        <v>91</v>
      </c>
      <c r="D33" s="30" t="s">
        <v>9</v>
      </c>
      <c r="E33" s="35">
        <v>47.5</v>
      </c>
      <c r="F33" s="18">
        <v>10.45</v>
      </c>
      <c r="G33" s="19">
        <f t="shared" si="1"/>
        <v>496.37499999999994</v>
      </c>
    </row>
    <row r="34" spans="2:7" ht="13.5">
      <c r="B34" s="45" t="s">
        <v>92</v>
      </c>
      <c r="C34" s="33" t="s">
        <v>93</v>
      </c>
      <c r="D34" s="52" t="s">
        <v>11</v>
      </c>
      <c r="E34" s="53" t="s">
        <v>94</v>
      </c>
      <c r="F34" s="18">
        <v>7.29</v>
      </c>
      <c r="G34" s="19">
        <f t="shared" si="1"/>
        <v>14.58</v>
      </c>
    </row>
    <row r="35" spans="2:7" ht="13.5">
      <c r="B35" s="45" t="s">
        <v>95</v>
      </c>
      <c r="C35" s="55" t="s">
        <v>96</v>
      </c>
      <c r="D35" s="56" t="s">
        <v>11</v>
      </c>
      <c r="E35" s="53" t="s">
        <v>97</v>
      </c>
      <c r="F35" s="18">
        <v>14.58</v>
      </c>
      <c r="G35" s="19">
        <f t="shared" si="1"/>
        <v>14.58</v>
      </c>
    </row>
    <row r="36" spans="2:7" ht="13.5">
      <c r="B36" s="45" t="s">
        <v>98</v>
      </c>
      <c r="C36" s="57" t="s">
        <v>99</v>
      </c>
      <c r="D36" s="56" t="s">
        <v>12</v>
      </c>
      <c r="E36" s="53" t="s">
        <v>100</v>
      </c>
      <c r="F36" s="18">
        <v>6.56</v>
      </c>
      <c r="G36" s="19">
        <f t="shared" si="1"/>
        <v>15.416</v>
      </c>
    </row>
    <row r="37" spans="2:7" ht="13.5">
      <c r="B37" s="45" t="s">
        <v>101</v>
      </c>
      <c r="C37" s="50" t="s">
        <v>102</v>
      </c>
      <c r="D37" s="30" t="s">
        <v>9</v>
      </c>
      <c r="E37" s="35">
        <v>50</v>
      </c>
      <c r="F37" s="18">
        <v>2.29</v>
      </c>
      <c r="G37" s="19">
        <f t="shared" si="1"/>
        <v>114.5</v>
      </c>
    </row>
    <row r="38" spans="2:7" ht="13.5">
      <c r="B38" s="45" t="s">
        <v>103</v>
      </c>
      <c r="C38" s="50" t="s">
        <v>104</v>
      </c>
      <c r="D38" s="30" t="s">
        <v>12</v>
      </c>
      <c r="E38" s="17">
        <v>144</v>
      </c>
      <c r="F38" s="18">
        <v>5.24</v>
      </c>
      <c r="G38" s="19">
        <f t="shared" si="1"/>
        <v>754.5600000000001</v>
      </c>
    </row>
    <row r="39" spans="2:7" ht="12.75">
      <c r="B39" s="24"/>
      <c r="C39" s="58" t="s">
        <v>105</v>
      </c>
      <c r="D39" s="24"/>
      <c r="E39" s="24"/>
      <c r="F39" s="24"/>
      <c r="G39" s="3">
        <f>SUBTOTAL(9,G29:G38)</f>
        <v>5196.9269</v>
      </c>
    </row>
    <row r="40" spans="2:7" ht="13.5">
      <c r="B40" s="40" t="s">
        <v>33</v>
      </c>
      <c r="C40" s="59" t="s">
        <v>106</v>
      </c>
      <c r="D40" s="30"/>
      <c r="E40" s="35"/>
      <c r="F40" s="18"/>
      <c r="G40" s="19"/>
    </row>
    <row r="41" spans="2:7" ht="13.5">
      <c r="B41" s="45" t="s">
        <v>107</v>
      </c>
      <c r="C41" s="49" t="s">
        <v>108</v>
      </c>
      <c r="D41" s="30" t="s">
        <v>9</v>
      </c>
      <c r="E41" s="35">
        <v>3.36</v>
      </c>
      <c r="F41" s="18">
        <v>10.45</v>
      </c>
      <c r="G41" s="19">
        <f aca="true" t="shared" si="2" ref="G41:G44">E41*F41</f>
        <v>35.111999999999995</v>
      </c>
    </row>
    <row r="42" spans="2:7" ht="13.5">
      <c r="B42" s="45" t="s">
        <v>109</v>
      </c>
      <c r="C42" s="51" t="s">
        <v>110</v>
      </c>
      <c r="D42" s="30" t="s">
        <v>9</v>
      </c>
      <c r="E42" s="35">
        <v>115</v>
      </c>
      <c r="F42" s="18">
        <v>17.41</v>
      </c>
      <c r="G42" s="19">
        <f t="shared" si="2"/>
        <v>2002.15</v>
      </c>
    </row>
    <row r="43" spans="2:7" ht="13.5">
      <c r="B43" s="45" t="s">
        <v>111</v>
      </c>
      <c r="C43" s="55" t="s">
        <v>112</v>
      </c>
      <c r="D43" s="56" t="s">
        <v>11</v>
      </c>
      <c r="E43" s="53" t="s">
        <v>94</v>
      </c>
      <c r="F43" s="18">
        <v>4.37</v>
      </c>
      <c r="G43" s="19">
        <f t="shared" si="2"/>
        <v>8.74</v>
      </c>
    </row>
    <row r="44" spans="2:7" ht="13.5">
      <c r="B44" s="45" t="s">
        <v>113</v>
      </c>
      <c r="C44" s="50" t="s">
        <v>50</v>
      </c>
      <c r="D44" s="30" t="s">
        <v>12</v>
      </c>
      <c r="E44" s="35">
        <v>166</v>
      </c>
      <c r="F44" s="18">
        <v>1.46</v>
      </c>
      <c r="G44" s="19">
        <f t="shared" si="2"/>
        <v>242.35999999999999</v>
      </c>
    </row>
    <row r="45" spans="2:7" ht="12.75">
      <c r="B45" s="24"/>
      <c r="C45" s="58" t="s">
        <v>114</v>
      </c>
      <c r="D45" s="24"/>
      <c r="E45" s="24"/>
      <c r="F45" s="24"/>
      <c r="G45" s="3">
        <f>SUBTOTAL(9,G41:G44)</f>
        <v>2288.362</v>
      </c>
    </row>
    <row r="46" spans="2:7" ht="13.5">
      <c r="B46" s="25" t="s">
        <v>34</v>
      </c>
      <c r="C46" s="59" t="s">
        <v>115</v>
      </c>
      <c r="D46" s="42"/>
      <c r="E46" s="43"/>
      <c r="F46" s="43"/>
      <c r="G46" s="44"/>
    </row>
    <row r="47" spans="2:7" ht="13.5">
      <c r="B47" s="60" t="s">
        <v>116</v>
      </c>
      <c r="C47" s="61" t="s">
        <v>117</v>
      </c>
      <c r="D47" s="42" t="s">
        <v>10</v>
      </c>
      <c r="E47" s="62">
        <v>18</v>
      </c>
      <c r="F47" s="18">
        <v>30</v>
      </c>
      <c r="G47" s="19">
        <f>E47*F47</f>
        <v>540</v>
      </c>
    </row>
    <row r="48" spans="2:7" ht="12.75">
      <c r="B48" s="24"/>
      <c r="C48" s="24" t="s">
        <v>118</v>
      </c>
      <c r="D48" s="24"/>
      <c r="E48" s="24"/>
      <c r="F48" s="24"/>
      <c r="G48" s="3">
        <f>SUBTOTAL(9,G47)</f>
        <v>540</v>
      </c>
    </row>
    <row r="49" spans="2:7" ht="12.75">
      <c r="B49" s="36"/>
      <c r="C49" s="36" t="s">
        <v>119</v>
      </c>
      <c r="D49" s="36"/>
      <c r="E49" s="36"/>
      <c r="F49" s="36"/>
      <c r="G49" s="4">
        <f>SUBTOTAL(9,G29:G47)</f>
        <v>8025.2889000000005</v>
      </c>
    </row>
    <row r="50" spans="2:7" ht="13.5">
      <c r="B50" s="40" t="s">
        <v>120</v>
      </c>
      <c r="C50" s="59" t="s">
        <v>121</v>
      </c>
      <c r="D50" s="63"/>
      <c r="E50" s="64"/>
      <c r="F50" s="65"/>
      <c r="G50" s="38"/>
    </row>
    <row r="51" spans="2:7" ht="13.5">
      <c r="B51" s="25" t="s">
        <v>35</v>
      </c>
      <c r="C51" s="59" t="s">
        <v>122</v>
      </c>
      <c r="D51" s="63"/>
      <c r="E51" s="64"/>
      <c r="F51" s="64"/>
      <c r="G51" s="66"/>
    </row>
    <row r="52" spans="2:7" ht="13.5">
      <c r="B52" s="27" t="s">
        <v>123</v>
      </c>
      <c r="C52" s="49" t="s">
        <v>124</v>
      </c>
      <c r="D52" s="30" t="s">
        <v>9</v>
      </c>
      <c r="E52" s="35">
        <v>116</v>
      </c>
      <c r="F52" s="18">
        <v>75</v>
      </c>
      <c r="G52" s="19">
        <f aca="true" t="shared" si="3" ref="G52:G55">E52*F52</f>
        <v>8700</v>
      </c>
    </row>
    <row r="53" spans="2:7" ht="27">
      <c r="B53" s="67" t="s">
        <v>125</v>
      </c>
      <c r="C53" s="68" t="s">
        <v>126</v>
      </c>
      <c r="D53" s="69" t="s">
        <v>9</v>
      </c>
      <c r="E53" s="35">
        <v>115</v>
      </c>
      <c r="F53" s="18">
        <v>66.46</v>
      </c>
      <c r="G53" s="19">
        <f t="shared" si="3"/>
        <v>7642.9</v>
      </c>
    </row>
    <row r="54" spans="2:7" ht="13.5">
      <c r="B54" s="70" t="s">
        <v>127</v>
      </c>
      <c r="C54" s="27" t="s">
        <v>128</v>
      </c>
      <c r="D54" s="71" t="s">
        <v>12</v>
      </c>
      <c r="E54" s="72">
        <v>96</v>
      </c>
      <c r="F54" s="18">
        <v>3.83</v>
      </c>
      <c r="G54" s="19">
        <f t="shared" si="3"/>
        <v>367.68</v>
      </c>
    </row>
    <row r="55" spans="2:7" ht="27">
      <c r="B55" s="27" t="s">
        <v>129</v>
      </c>
      <c r="C55" s="27" t="s">
        <v>130</v>
      </c>
      <c r="D55" s="56" t="s">
        <v>11</v>
      </c>
      <c r="E55" s="73">
        <v>3</v>
      </c>
      <c r="F55" s="18">
        <v>3876.46</v>
      </c>
      <c r="G55" s="19">
        <f t="shared" si="3"/>
        <v>11629.380000000001</v>
      </c>
    </row>
    <row r="56" spans="2:7" ht="12.75">
      <c r="B56" s="24"/>
      <c r="C56" s="58" t="s">
        <v>131</v>
      </c>
      <c r="D56" s="24"/>
      <c r="E56" s="24"/>
      <c r="F56" s="24"/>
      <c r="G56" s="3">
        <f>SUBTOTAL(9,G51:G55)</f>
        <v>28339.96</v>
      </c>
    </row>
    <row r="57" spans="2:7" ht="13.5">
      <c r="B57" s="25" t="s">
        <v>36</v>
      </c>
      <c r="C57" s="59" t="s">
        <v>13</v>
      </c>
      <c r="D57" s="63"/>
      <c r="E57" s="64"/>
      <c r="F57" s="64"/>
      <c r="G57" s="66"/>
    </row>
    <row r="58" spans="2:7" ht="13.5">
      <c r="B58" s="27" t="s">
        <v>132</v>
      </c>
      <c r="C58" s="27" t="s">
        <v>54</v>
      </c>
      <c r="D58" s="71" t="s">
        <v>9</v>
      </c>
      <c r="E58" s="74">
        <v>0.84</v>
      </c>
      <c r="F58" s="18">
        <v>40.94</v>
      </c>
      <c r="G58" s="19">
        <f aca="true" t="shared" si="4" ref="G58:G60">E58*F58</f>
        <v>34.389599999999994</v>
      </c>
    </row>
    <row r="59" spans="2:7" ht="13.5">
      <c r="B59" s="27" t="s">
        <v>133</v>
      </c>
      <c r="C59" s="27" t="s">
        <v>134</v>
      </c>
      <c r="D59" s="71" t="s">
        <v>12</v>
      </c>
      <c r="E59" s="73">
        <v>144</v>
      </c>
      <c r="F59" s="18">
        <v>6.68</v>
      </c>
      <c r="G59" s="19">
        <f t="shared" si="4"/>
        <v>961.92</v>
      </c>
    </row>
    <row r="60" spans="2:7" ht="13.5">
      <c r="B60" s="27" t="s">
        <v>135</v>
      </c>
      <c r="C60" s="27" t="s">
        <v>136</v>
      </c>
      <c r="D60" s="71" t="s">
        <v>9</v>
      </c>
      <c r="E60" s="74">
        <v>0.63</v>
      </c>
      <c r="F60" s="18">
        <v>80.24</v>
      </c>
      <c r="G60" s="19">
        <f t="shared" si="4"/>
        <v>50.551199999999994</v>
      </c>
    </row>
    <row r="61" spans="2:7" ht="12.75">
      <c r="B61" s="24"/>
      <c r="C61" s="58" t="s">
        <v>137</v>
      </c>
      <c r="D61" s="24"/>
      <c r="E61" s="24"/>
      <c r="F61" s="24"/>
      <c r="G61" s="3">
        <f>SUBTOTAL(9,G58:G60)</f>
        <v>1046.8608</v>
      </c>
    </row>
    <row r="62" spans="2:7" ht="12.75">
      <c r="B62" s="36"/>
      <c r="C62" s="36" t="s">
        <v>138</v>
      </c>
      <c r="D62" s="36"/>
      <c r="E62" s="36"/>
      <c r="F62" s="36"/>
      <c r="G62" s="4">
        <f>SUBTOTAL(9,G51:G60)</f>
        <v>29386.820799999998</v>
      </c>
    </row>
    <row r="63" spans="2:7" ht="13.5">
      <c r="B63" s="75">
        <v>4</v>
      </c>
      <c r="C63" s="76" t="s">
        <v>14</v>
      </c>
      <c r="D63" s="77"/>
      <c r="E63" s="77"/>
      <c r="F63" s="78"/>
      <c r="G63" s="79"/>
    </row>
    <row r="64" spans="2:7" ht="13.5">
      <c r="B64" s="75" t="s">
        <v>37</v>
      </c>
      <c r="C64" s="76" t="s">
        <v>139</v>
      </c>
      <c r="D64" s="77"/>
      <c r="E64" s="77"/>
      <c r="F64" s="78"/>
      <c r="G64" s="79"/>
    </row>
    <row r="65" spans="2:7" ht="13.5">
      <c r="B65" s="27" t="s">
        <v>140</v>
      </c>
      <c r="C65" s="80" t="s">
        <v>141</v>
      </c>
      <c r="D65" s="71" t="s">
        <v>9</v>
      </c>
      <c r="E65" s="35">
        <v>50</v>
      </c>
      <c r="F65" s="18">
        <v>37.63</v>
      </c>
      <c r="G65" s="19">
        <f>E65*F65</f>
        <v>1881.5000000000002</v>
      </c>
    </row>
    <row r="66" spans="2:7" ht="12.75">
      <c r="B66" s="24"/>
      <c r="C66" s="58" t="s">
        <v>142</v>
      </c>
      <c r="D66" s="24"/>
      <c r="E66" s="24"/>
      <c r="F66" s="24"/>
      <c r="G66" s="3">
        <f>SUBTOTAL(9,G63:G65)</f>
        <v>1881.5000000000002</v>
      </c>
    </row>
    <row r="67" spans="2:7" ht="12.75">
      <c r="B67" s="36"/>
      <c r="C67" s="36" t="s">
        <v>143</v>
      </c>
      <c r="D67" s="36"/>
      <c r="E67" s="36"/>
      <c r="F67" s="36"/>
      <c r="G67" s="4">
        <f>SUBTOTAL(9,G64:G65)</f>
        <v>1881.5000000000002</v>
      </c>
    </row>
    <row r="68" spans="2:7" ht="13.5">
      <c r="B68" s="40">
        <v>5</v>
      </c>
      <c r="C68" s="59" t="s">
        <v>15</v>
      </c>
      <c r="D68" s="42"/>
      <c r="E68" s="43"/>
      <c r="F68" s="43"/>
      <c r="G68" s="44"/>
    </row>
    <row r="69" spans="2:7" ht="25.5">
      <c r="B69" s="25" t="s">
        <v>38</v>
      </c>
      <c r="C69" s="59" t="s">
        <v>144</v>
      </c>
      <c r="D69" s="42"/>
      <c r="E69" s="43"/>
      <c r="F69" s="43"/>
      <c r="G69" s="44"/>
    </row>
    <row r="70" spans="2:7" ht="27">
      <c r="B70" s="27" t="s">
        <v>145</v>
      </c>
      <c r="C70" s="81" t="s">
        <v>146</v>
      </c>
      <c r="D70" s="82" t="s">
        <v>9</v>
      </c>
      <c r="E70" s="53" t="s">
        <v>147</v>
      </c>
      <c r="F70" s="18">
        <v>11.53</v>
      </c>
      <c r="G70" s="19">
        <f aca="true" t="shared" si="5" ref="G70:G75">E70*F70</f>
        <v>2190.7</v>
      </c>
    </row>
    <row r="71" spans="2:7" ht="13.5">
      <c r="B71" s="27" t="s">
        <v>148</v>
      </c>
      <c r="C71" s="81" t="s">
        <v>149</v>
      </c>
      <c r="D71" s="82" t="s">
        <v>9</v>
      </c>
      <c r="E71" s="53" t="s">
        <v>150</v>
      </c>
      <c r="F71" s="18">
        <v>2.48</v>
      </c>
      <c r="G71" s="19">
        <f t="shared" si="5"/>
        <v>141.35999999999999</v>
      </c>
    </row>
    <row r="72" spans="2:7" ht="27">
      <c r="B72" s="27" t="s">
        <v>151</v>
      </c>
      <c r="C72" s="81" t="s">
        <v>152</v>
      </c>
      <c r="D72" s="82" t="s">
        <v>9</v>
      </c>
      <c r="E72" s="53" t="s">
        <v>150</v>
      </c>
      <c r="F72" s="18">
        <v>20.99</v>
      </c>
      <c r="G72" s="19">
        <f t="shared" si="5"/>
        <v>1196.4299999999998</v>
      </c>
    </row>
    <row r="73" spans="2:7" ht="27">
      <c r="B73" s="27" t="s">
        <v>153</v>
      </c>
      <c r="C73" s="46" t="s">
        <v>154</v>
      </c>
      <c r="D73" s="82" t="s">
        <v>9</v>
      </c>
      <c r="E73" s="53" t="s">
        <v>147</v>
      </c>
      <c r="F73" s="18">
        <v>5.06</v>
      </c>
      <c r="G73" s="19">
        <f t="shared" si="5"/>
        <v>961.4</v>
      </c>
    </row>
    <row r="74" spans="2:7" ht="27">
      <c r="B74" s="27" t="s">
        <v>155</v>
      </c>
      <c r="C74" s="46" t="s">
        <v>156</v>
      </c>
      <c r="D74" s="82" t="s">
        <v>9</v>
      </c>
      <c r="E74" s="53" t="s">
        <v>147</v>
      </c>
      <c r="F74" s="18">
        <v>16.61</v>
      </c>
      <c r="G74" s="19">
        <f t="shared" si="5"/>
        <v>3155.9</v>
      </c>
    </row>
    <row r="75" spans="2:7" ht="13.5">
      <c r="B75" s="27" t="s">
        <v>157</v>
      </c>
      <c r="C75" s="46" t="s">
        <v>51</v>
      </c>
      <c r="D75" s="84" t="s">
        <v>11</v>
      </c>
      <c r="E75" s="53" t="s">
        <v>158</v>
      </c>
      <c r="F75" s="18">
        <v>13.66</v>
      </c>
      <c r="G75" s="19">
        <f t="shared" si="5"/>
        <v>177.58</v>
      </c>
    </row>
    <row r="76" spans="2:7" ht="12.75">
      <c r="B76" s="24"/>
      <c r="C76" s="58" t="s">
        <v>159</v>
      </c>
      <c r="D76" s="24"/>
      <c r="E76" s="24"/>
      <c r="F76" s="24"/>
      <c r="G76" s="3">
        <f>SUBTOTAL(9,G70:G75)</f>
        <v>7823.369999999999</v>
      </c>
    </row>
    <row r="77" spans="2:7" ht="13.5">
      <c r="B77" s="75" t="s">
        <v>39</v>
      </c>
      <c r="C77" s="41" t="s">
        <v>16</v>
      </c>
      <c r="D77" s="84"/>
      <c r="E77" s="17"/>
      <c r="F77" s="17"/>
      <c r="G77" s="83"/>
    </row>
    <row r="78" spans="2:7" ht="13.5">
      <c r="B78" s="60" t="s">
        <v>160</v>
      </c>
      <c r="C78" s="46" t="s">
        <v>161</v>
      </c>
      <c r="D78" s="84" t="s">
        <v>11</v>
      </c>
      <c r="E78" s="17">
        <v>1</v>
      </c>
      <c r="F78" s="18">
        <v>345.81</v>
      </c>
      <c r="G78" s="19">
        <f aca="true" t="shared" si="6" ref="G78:G82">E78*F78</f>
        <v>345.81</v>
      </c>
    </row>
    <row r="79" spans="2:7" ht="13.5">
      <c r="B79" s="27" t="s">
        <v>162</v>
      </c>
      <c r="C79" s="49" t="s">
        <v>163</v>
      </c>
      <c r="D79" s="84" t="s">
        <v>11</v>
      </c>
      <c r="E79" s="54">
        <v>7</v>
      </c>
      <c r="F79" s="18">
        <v>1600.55</v>
      </c>
      <c r="G79" s="19">
        <f t="shared" si="6"/>
        <v>11203.85</v>
      </c>
    </row>
    <row r="80" spans="2:7" ht="13.5">
      <c r="B80" s="27" t="s">
        <v>164</v>
      </c>
      <c r="C80" s="49" t="s">
        <v>165</v>
      </c>
      <c r="D80" s="84" t="s">
        <v>11</v>
      </c>
      <c r="E80" s="54">
        <v>2</v>
      </c>
      <c r="F80" s="18">
        <v>1600.55</v>
      </c>
      <c r="G80" s="19">
        <f t="shared" si="6"/>
        <v>3201.1</v>
      </c>
    </row>
    <row r="81" spans="2:7" ht="27">
      <c r="B81" s="27" t="s">
        <v>166</v>
      </c>
      <c r="C81" s="49" t="s">
        <v>52</v>
      </c>
      <c r="D81" s="84" t="s">
        <v>11</v>
      </c>
      <c r="E81" s="54">
        <v>5</v>
      </c>
      <c r="F81" s="18">
        <v>246.13</v>
      </c>
      <c r="G81" s="19">
        <f t="shared" si="6"/>
        <v>1230.65</v>
      </c>
    </row>
    <row r="82" spans="2:7" ht="27">
      <c r="B82" s="27" t="s">
        <v>167</v>
      </c>
      <c r="C82" s="49" t="s">
        <v>53</v>
      </c>
      <c r="D82" s="84" t="s">
        <v>11</v>
      </c>
      <c r="E82" s="54">
        <v>10</v>
      </c>
      <c r="F82" s="18">
        <v>246.13</v>
      </c>
      <c r="G82" s="19">
        <f t="shared" si="6"/>
        <v>2461.3</v>
      </c>
    </row>
    <row r="83" spans="2:7" ht="12.75">
      <c r="B83" s="24"/>
      <c r="C83" s="58" t="s">
        <v>168</v>
      </c>
      <c r="D83" s="24"/>
      <c r="E83" s="24"/>
      <c r="F83" s="24"/>
      <c r="G83" s="3">
        <f>SUBTOTAL(9,G78:G82)</f>
        <v>18442.71</v>
      </c>
    </row>
    <row r="84" spans="2:7" ht="12.75">
      <c r="B84" s="85" t="s">
        <v>40</v>
      </c>
      <c r="C84" s="86" t="s">
        <v>17</v>
      </c>
      <c r="D84" s="87"/>
      <c r="E84" s="87"/>
      <c r="F84" s="87"/>
      <c r="G84" s="87"/>
    </row>
    <row r="85" spans="2:7" ht="13.5">
      <c r="B85" s="88" t="s">
        <v>169</v>
      </c>
      <c r="C85" s="89" t="s">
        <v>170</v>
      </c>
      <c r="D85" s="90" t="s">
        <v>18</v>
      </c>
      <c r="E85" s="54">
        <v>268</v>
      </c>
      <c r="F85" s="18">
        <v>36.99</v>
      </c>
      <c r="G85" s="19">
        <f aca="true" t="shared" si="7" ref="G85:G86">E85*F85</f>
        <v>9913.32</v>
      </c>
    </row>
    <row r="86" spans="2:7" ht="13.5">
      <c r="B86" s="88" t="s">
        <v>171</v>
      </c>
      <c r="C86" s="89" t="s">
        <v>172</v>
      </c>
      <c r="D86" s="90" t="s">
        <v>18</v>
      </c>
      <c r="E86" s="53" t="s">
        <v>173</v>
      </c>
      <c r="F86" s="18">
        <v>30.6</v>
      </c>
      <c r="G86" s="19">
        <f t="shared" si="7"/>
        <v>107.10000000000001</v>
      </c>
    </row>
    <row r="87" spans="2:7" ht="12.75">
      <c r="B87" s="24"/>
      <c r="C87" s="58" t="s">
        <v>174</v>
      </c>
      <c r="D87" s="24"/>
      <c r="E87" s="24"/>
      <c r="F87" s="24"/>
      <c r="G87" s="3">
        <f>SUBTOTAL(9,G85:G86)</f>
        <v>10020.42</v>
      </c>
    </row>
    <row r="88" spans="2:7" ht="13.5">
      <c r="B88" s="85" t="s">
        <v>41</v>
      </c>
      <c r="C88" s="91" t="s">
        <v>19</v>
      </c>
      <c r="D88" s="42"/>
      <c r="E88" s="62"/>
      <c r="F88" s="43"/>
      <c r="G88" s="44"/>
    </row>
    <row r="89" spans="2:7" ht="13.5">
      <c r="B89" s="88" t="s">
        <v>175</v>
      </c>
      <c r="C89" s="92" t="s">
        <v>176</v>
      </c>
      <c r="D89" s="84" t="s">
        <v>11</v>
      </c>
      <c r="E89" s="53" t="s">
        <v>97</v>
      </c>
      <c r="F89" s="18">
        <v>2251.5</v>
      </c>
      <c r="G89" s="19">
        <f aca="true" t="shared" si="8" ref="G89:G93">E89*F89</f>
        <v>2251.5</v>
      </c>
    </row>
    <row r="90" spans="2:7" ht="13.5">
      <c r="B90" s="88" t="s">
        <v>177</v>
      </c>
      <c r="C90" s="92" t="s">
        <v>178</v>
      </c>
      <c r="D90" s="84" t="s">
        <v>11</v>
      </c>
      <c r="E90" s="53" t="s">
        <v>97</v>
      </c>
      <c r="F90" s="18">
        <v>3577.55</v>
      </c>
      <c r="G90" s="19">
        <f t="shared" si="8"/>
        <v>3577.55</v>
      </c>
    </row>
    <row r="91" spans="2:7" ht="13.5">
      <c r="B91" s="88" t="s">
        <v>179</v>
      </c>
      <c r="C91" s="92" t="s">
        <v>180</v>
      </c>
      <c r="D91" s="84" t="s">
        <v>11</v>
      </c>
      <c r="E91" s="93" t="s">
        <v>97</v>
      </c>
      <c r="F91" s="18">
        <v>1994.2</v>
      </c>
      <c r="G91" s="19">
        <f t="shared" si="8"/>
        <v>1994.2</v>
      </c>
    </row>
    <row r="92" spans="2:7" ht="13.5">
      <c r="B92" s="88" t="s">
        <v>181</v>
      </c>
      <c r="C92" s="92" t="s">
        <v>182</v>
      </c>
      <c r="D92" s="84" t="s">
        <v>11</v>
      </c>
      <c r="E92" s="93" t="s">
        <v>94</v>
      </c>
      <c r="F92" s="18">
        <v>668.08</v>
      </c>
      <c r="G92" s="19">
        <f t="shared" si="8"/>
        <v>1336.16</v>
      </c>
    </row>
    <row r="93" spans="2:7" ht="13.5">
      <c r="B93" s="88" t="s">
        <v>183</v>
      </c>
      <c r="C93" s="92" t="s">
        <v>184</v>
      </c>
      <c r="D93" s="84" t="s">
        <v>20</v>
      </c>
      <c r="E93" s="93" t="s">
        <v>97</v>
      </c>
      <c r="F93" s="18">
        <v>4015.83</v>
      </c>
      <c r="G93" s="19">
        <f t="shared" si="8"/>
        <v>4015.83</v>
      </c>
    </row>
    <row r="94" spans="2:7" ht="12.75">
      <c r="B94" s="24"/>
      <c r="C94" s="58" t="s">
        <v>185</v>
      </c>
      <c r="D94" s="24"/>
      <c r="E94" s="24"/>
      <c r="F94" s="24"/>
      <c r="G94" s="3">
        <f>SUBTOTAL(9,G89:G93)</f>
        <v>13175.24</v>
      </c>
    </row>
    <row r="95" spans="2:7" ht="12.75">
      <c r="B95" s="36"/>
      <c r="C95" s="36" t="s">
        <v>186</v>
      </c>
      <c r="D95" s="36"/>
      <c r="E95" s="36"/>
      <c r="F95" s="36"/>
      <c r="G95" s="4">
        <f>SUBTOTAL(9,G69:G93)</f>
        <v>49461.74</v>
      </c>
    </row>
    <row r="96" spans="2:7" ht="13.5">
      <c r="B96" s="25">
        <v>6</v>
      </c>
      <c r="C96" s="59" t="s">
        <v>21</v>
      </c>
      <c r="D96" s="42"/>
      <c r="E96" s="43"/>
      <c r="F96" s="43"/>
      <c r="G96" s="44"/>
    </row>
    <row r="97" spans="2:7" ht="13.5">
      <c r="B97" s="25" t="s">
        <v>42</v>
      </c>
      <c r="C97" s="59" t="s">
        <v>22</v>
      </c>
      <c r="D97" s="42"/>
      <c r="E97" s="43"/>
      <c r="F97" s="43"/>
      <c r="G97" s="44"/>
    </row>
    <row r="98" spans="2:7" ht="27">
      <c r="B98" s="27" t="s">
        <v>187</v>
      </c>
      <c r="C98" s="49" t="s">
        <v>188</v>
      </c>
      <c r="D98" s="30" t="s">
        <v>9</v>
      </c>
      <c r="E98" s="94">
        <v>1.98</v>
      </c>
      <c r="F98" s="18">
        <v>281.26</v>
      </c>
      <c r="G98" s="19">
        <f>E98*F98</f>
        <v>556.8948</v>
      </c>
    </row>
    <row r="99" spans="2:7" ht="12.75">
      <c r="B99" s="24"/>
      <c r="C99" s="58" t="s">
        <v>189</v>
      </c>
      <c r="D99" s="24"/>
      <c r="E99" s="24"/>
      <c r="F99" s="24"/>
      <c r="G99" s="3">
        <f>SUBTOTAL(9,G97:G98)</f>
        <v>556.8948</v>
      </c>
    </row>
    <row r="100" spans="2:7" ht="12.75">
      <c r="B100" s="36"/>
      <c r="C100" s="36" t="s">
        <v>190</v>
      </c>
      <c r="D100" s="36"/>
      <c r="E100" s="36"/>
      <c r="F100" s="36"/>
      <c r="G100" s="4">
        <f>SUBTOTAL(9,G97:G98)</f>
        <v>556.8948</v>
      </c>
    </row>
    <row r="101" spans="2:7" ht="13.5">
      <c r="B101" s="25">
        <v>7</v>
      </c>
      <c r="C101" s="59" t="s">
        <v>191</v>
      </c>
      <c r="D101" s="42"/>
      <c r="E101" s="43"/>
      <c r="F101" s="43"/>
      <c r="G101" s="44"/>
    </row>
    <row r="102" spans="2:7" ht="13.5">
      <c r="B102" s="25" t="s">
        <v>43</v>
      </c>
      <c r="C102" s="59" t="s">
        <v>23</v>
      </c>
      <c r="D102" s="42"/>
      <c r="E102" s="43"/>
      <c r="F102" s="43"/>
      <c r="G102" s="44"/>
    </row>
    <row r="103" spans="2:7" ht="13.5">
      <c r="B103" s="27" t="s">
        <v>192</v>
      </c>
      <c r="C103" s="49" t="s">
        <v>193</v>
      </c>
      <c r="D103" s="42" t="s">
        <v>9</v>
      </c>
      <c r="E103" s="43">
        <v>8</v>
      </c>
      <c r="F103" s="18">
        <v>5.06</v>
      </c>
      <c r="G103" s="19">
        <f aca="true" t="shared" si="9" ref="G103:G108">E103*F103</f>
        <v>40.48</v>
      </c>
    </row>
    <row r="104" spans="2:7" ht="13.5">
      <c r="B104" s="27" t="s">
        <v>194</v>
      </c>
      <c r="C104" s="49" t="s">
        <v>24</v>
      </c>
      <c r="D104" s="42" t="s">
        <v>9</v>
      </c>
      <c r="E104" s="43">
        <v>8</v>
      </c>
      <c r="F104" s="18">
        <v>34.91</v>
      </c>
      <c r="G104" s="19">
        <f t="shared" si="9"/>
        <v>279.28</v>
      </c>
    </row>
    <row r="105" spans="2:7" ht="13.5">
      <c r="B105" s="27" t="s">
        <v>195</v>
      </c>
      <c r="C105" s="49" t="s">
        <v>196</v>
      </c>
      <c r="D105" s="95" t="s">
        <v>9</v>
      </c>
      <c r="E105" s="96">
        <v>11.11</v>
      </c>
      <c r="F105" s="18">
        <v>23.89</v>
      </c>
      <c r="G105" s="19">
        <f t="shared" si="9"/>
        <v>265.4179</v>
      </c>
    </row>
    <row r="106" spans="2:7" ht="13.5">
      <c r="B106" s="88" t="s">
        <v>197</v>
      </c>
      <c r="C106" s="49" t="s">
        <v>55</v>
      </c>
      <c r="D106" s="97" t="s">
        <v>9</v>
      </c>
      <c r="E106" s="96">
        <v>37</v>
      </c>
      <c r="F106" s="18">
        <v>68.12</v>
      </c>
      <c r="G106" s="19">
        <f t="shared" si="9"/>
        <v>2520.44</v>
      </c>
    </row>
    <row r="107" spans="2:7" ht="13.5">
      <c r="B107" s="27" t="s">
        <v>198</v>
      </c>
      <c r="C107" s="49" t="s">
        <v>199</v>
      </c>
      <c r="D107" s="98" t="s">
        <v>9</v>
      </c>
      <c r="E107" s="96">
        <v>375</v>
      </c>
      <c r="F107" s="18">
        <v>16.06</v>
      </c>
      <c r="G107" s="19">
        <f t="shared" si="9"/>
        <v>6022.499999999999</v>
      </c>
    </row>
    <row r="108" spans="2:7" ht="27">
      <c r="B108" s="88" t="s">
        <v>200</v>
      </c>
      <c r="C108" s="49" t="s">
        <v>201</v>
      </c>
      <c r="D108" s="99" t="s">
        <v>12</v>
      </c>
      <c r="E108" s="96">
        <v>2.5</v>
      </c>
      <c r="F108" s="18">
        <v>3.38</v>
      </c>
      <c r="G108" s="19">
        <f t="shared" si="9"/>
        <v>8.45</v>
      </c>
    </row>
    <row r="109" spans="2:7" ht="12.75">
      <c r="B109" s="24"/>
      <c r="C109" s="58" t="s">
        <v>202</v>
      </c>
      <c r="D109" s="24"/>
      <c r="E109" s="24"/>
      <c r="F109" s="24"/>
      <c r="G109" s="3">
        <f>SUBTOTAL(9,G103:G108)</f>
        <v>9136.5679</v>
      </c>
    </row>
    <row r="110" spans="2:7" ht="13.5">
      <c r="B110" s="75" t="s">
        <v>44</v>
      </c>
      <c r="C110" s="59" t="s">
        <v>25</v>
      </c>
      <c r="D110" s="42"/>
      <c r="E110" s="43"/>
      <c r="F110" s="43"/>
      <c r="G110" s="44"/>
    </row>
    <row r="111" spans="2:7" ht="13.5">
      <c r="B111" s="27" t="s">
        <v>203</v>
      </c>
      <c r="C111" s="49" t="s">
        <v>204</v>
      </c>
      <c r="D111" s="98" t="s">
        <v>9</v>
      </c>
      <c r="E111" s="96">
        <v>106.63</v>
      </c>
      <c r="F111" s="18">
        <v>39.66</v>
      </c>
      <c r="G111" s="19">
        <f aca="true" t="shared" si="10" ref="G111:G114">E111*F111</f>
        <v>4228.9457999999995</v>
      </c>
    </row>
    <row r="112" spans="2:7" ht="13.5">
      <c r="B112" s="27" t="s">
        <v>205</v>
      </c>
      <c r="C112" s="49" t="s">
        <v>206</v>
      </c>
      <c r="D112" s="30" t="s">
        <v>9</v>
      </c>
      <c r="E112" s="96">
        <v>353.5</v>
      </c>
      <c r="F112" s="18">
        <v>3.92</v>
      </c>
      <c r="G112" s="19">
        <f t="shared" si="10"/>
        <v>1385.72</v>
      </c>
    </row>
    <row r="113" spans="2:7" ht="13.5">
      <c r="B113" s="27" t="s">
        <v>207</v>
      </c>
      <c r="C113" s="49" t="s">
        <v>208</v>
      </c>
      <c r="D113" s="30" t="s">
        <v>9</v>
      </c>
      <c r="E113" s="96">
        <v>303</v>
      </c>
      <c r="F113" s="18">
        <v>313.12</v>
      </c>
      <c r="G113" s="19">
        <f t="shared" si="10"/>
        <v>94875.36</v>
      </c>
    </row>
    <row r="114" spans="2:7" ht="27">
      <c r="B114" s="27" t="s">
        <v>209</v>
      </c>
      <c r="C114" s="50" t="s">
        <v>56</v>
      </c>
      <c r="D114" s="30" t="s">
        <v>9</v>
      </c>
      <c r="E114" s="94">
        <v>50.5</v>
      </c>
      <c r="F114" s="18">
        <v>275.99</v>
      </c>
      <c r="G114" s="19">
        <f t="shared" si="10"/>
        <v>13937.495</v>
      </c>
    </row>
    <row r="115" spans="2:7" ht="12.75">
      <c r="B115" s="24"/>
      <c r="C115" s="58" t="s">
        <v>210</v>
      </c>
      <c r="D115" s="24"/>
      <c r="E115" s="24"/>
      <c r="F115" s="24"/>
      <c r="G115" s="3">
        <f>SUBTOTAL(9,G111:G114)</f>
        <v>114427.5208</v>
      </c>
    </row>
    <row r="116" spans="2:7" ht="13.5">
      <c r="B116" s="25" t="s">
        <v>45</v>
      </c>
      <c r="C116" s="59" t="s">
        <v>26</v>
      </c>
      <c r="D116" s="100"/>
      <c r="E116" s="43"/>
      <c r="F116" s="43"/>
      <c r="G116" s="44"/>
    </row>
    <row r="117" spans="2:7" ht="27">
      <c r="B117" s="27" t="s">
        <v>211</v>
      </c>
      <c r="C117" s="49" t="s">
        <v>212</v>
      </c>
      <c r="D117" s="30" t="s">
        <v>9</v>
      </c>
      <c r="E117" s="96">
        <v>690</v>
      </c>
      <c r="F117" s="18">
        <v>24.29</v>
      </c>
      <c r="G117" s="19">
        <f aca="true" t="shared" si="11" ref="G117:G122">E117*F117</f>
        <v>16760.1</v>
      </c>
    </row>
    <row r="118" spans="2:7" ht="13.5">
      <c r="B118" s="27" t="s">
        <v>213</v>
      </c>
      <c r="C118" s="49" t="s">
        <v>214</v>
      </c>
      <c r="D118" s="30" t="s">
        <v>9</v>
      </c>
      <c r="E118" s="96">
        <v>440</v>
      </c>
      <c r="F118" s="18">
        <v>12.26</v>
      </c>
      <c r="G118" s="19">
        <f t="shared" si="11"/>
        <v>5394.4</v>
      </c>
    </row>
    <row r="119" spans="2:7" ht="13.5">
      <c r="B119" s="27" t="s">
        <v>215</v>
      </c>
      <c r="C119" s="49" t="s">
        <v>216</v>
      </c>
      <c r="D119" s="30" t="s">
        <v>9</v>
      </c>
      <c r="E119" s="96">
        <v>8.54</v>
      </c>
      <c r="F119" s="18">
        <v>22.59</v>
      </c>
      <c r="G119" s="19">
        <f t="shared" si="11"/>
        <v>192.91859999999997</v>
      </c>
    </row>
    <row r="120" spans="2:7" ht="13.5">
      <c r="B120" s="27" t="s">
        <v>217</v>
      </c>
      <c r="C120" s="49" t="s">
        <v>218</v>
      </c>
      <c r="D120" s="30" t="s">
        <v>9</v>
      </c>
      <c r="E120" s="96">
        <v>8.54</v>
      </c>
      <c r="F120" s="18">
        <v>11.12</v>
      </c>
      <c r="G120" s="19">
        <f t="shared" si="11"/>
        <v>94.96479999999998</v>
      </c>
    </row>
    <row r="121" spans="2:7" ht="13.5">
      <c r="B121" s="27" t="s">
        <v>219</v>
      </c>
      <c r="C121" s="49" t="s">
        <v>220</v>
      </c>
      <c r="D121" s="30" t="s">
        <v>9</v>
      </c>
      <c r="E121" s="96">
        <v>8.54</v>
      </c>
      <c r="F121" s="18">
        <v>3.95</v>
      </c>
      <c r="G121" s="19">
        <f t="shared" si="11"/>
        <v>33.733</v>
      </c>
    </row>
    <row r="122" spans="2:7" ht="13.5">
      <c r="B122" s="27" t="s">
        <v>221</v>
      </c>
      <c r="C122" s="49" t="s">
        <v>222</v>
      </c>
      <c r="D122" s="30" t="s">
        <v>9</v>
      </c>
      <c r="E122" s="96">
        <v>8.54</v>
      </c>
      <c r="F122" s="18">
        <v>18.79</v>
      </c>
      <c r="G122" s="19">
        <f t="shared" si="11"/>
        <v>160.46659999999997</v>
      </c>
    </row>
    <row r="123" spans="2:7" ht="12.75">
      <c r="B123" s="24"/>
      <c r="C123" s="58" t="s">
        <v>223</v>
      </c>
      <c r="D123" s="24"/>
      <c r="E123" s="24"/>
      <c r="F123" s="24"/>
      <c r="G123" s="3">
        <f>SUBTOTAL(9,G117:G122)</f>
        <v>22636.583000000002</v>
      </c>
    </row>
    <row r="124" spans="2:7" ht="13.5">
      <c r="B124" s="25" t="s">
        <v>46</v>
      </c>
      <c r="C124" s="59" t="s">
        <v>224</v>
      </c>
      <c r="D124" s="100"/>
      <c r="E124" s="43"/>
      <c r="F124" s="43"/>
      <c r="G124" s="44"/>
    </row>
    <row r="125" spans="2:7" ht="13.5">
      <c r="B125" s="27" t="s">
        <v>225</v>
      </c>
      <c r="C125" s="49" t="s">
        <v>226</v>
      </c>
      <c r="D125" s="100" t="s">
        <v>9</v>
      </c>
      <c r="E125" s="43">
        <v>23.81</v>
      </c>
      <c r="F125" s="18">
        <v>120.94</v>
      </c>
      <c r="G125" s="19">
        <f>E125*F125</f>
        <v>2879.5813999999996</v>
      </c>
    </row>
    <row r="126" spans="2:7" ht="12.75">
      <c r="B126" s="24"/>
      <c r="C126" s="58" t="s">
        <v>227</v>
      </c>
      <c r="D126" s="24"/>
      <c r="E126" s="24"/>
      <c r="F126" s="24"/>
      <c r="G126" s="3">
        <f>SUBTOTAL(9,G125)</f>
        <v>2879.5813999999996</v>
      </c>
    </row>
    <row r="127" spans="2:7" ht="12.75">
      <c r="B127" s="36"/>
      <c r="C127" s="36" t="s">
        <v>228</v>
      </c>
      <c r="D127" s="36"/>
      <c r="E127" s="36"/>
      <c r="F127" s="36"/>
      <c r="G127" s="4">
        <f>SUBTOTAL(9,G102:G125)</f>
        <v>149080.2531</v>
      </c>
    </row>
    <row r="128" spans="2:7" ht="13.5">
      <c r="B128" s="40" t="s">
        <v>229</v>
      </c>
      <c r="C128" s="101" t="s">
        <v>230</v>
      </c>
      <c r="D128" s="102"/>
      <c r="E128" s="96"/>
      <c r="F128" s="43"/>
      <c r="G128" s="44"/>
    </row>
    <row r="129" spans="2:7" ht="13.5">
      <c r="B129" s="103" t="s">
        <v>47</v>
      </c>
      <c r="C129" s="59" t="s">
        <v>27</v>
      </c>
      <c r="D129" s="104"/>
      <c r="E129" s="42"/>
      <c r="F129" s="43"/>
      <c r="G129" s="43"/>
    </row>
    <row r="130" spans="2:7" ht="13.5">
      <c r="B130" s="105" t="s">
        <v>231</v>
      </c>
      <c r="C130" s="49" t="s">
        <v>232</v>
      </c>
      <c r="D130" s="125" t="s">
        <v>7</v>
      </c>
      <c r="E130" s="126">
        <v>1</v>
      </c>
      <c r="F130" s="18">
        <v>45411.71</v>
      </c>
      <c r="G130" s="19">
        <f>E130*F130</f>
        <v>45411.71</v>
      </c>
    </row>
    <row r="131" spans="2:7" ht="13.5">
      <c r="B131" s="105" t="s">
        <v>233</v>
      </c>
      <c r="C131" s="49" t="s">
        <v>234</v>
      </c>
      <c r="D131" s="125" t="s">
        <v>7</v>
      </c>
      <c r="E131" s="126">
        <v>1</v>
      </c>
      <c r="F131" s="18">
        <v>14466.65</v>
      </c>
      <c r="G131" s="19">
        <f>E131*F131</f>
        <v>14466.65</v>
      </c>
    </row>
    <row r="132" spans="2:7" ht="12.75">
      <c r="B132" s="24"/>
      <c r="C132" s="58" t="s">
        <v>235</v>
      </c>
      <c r="D132" s="24"/>
      <c r="E132" s="24"/>
      <c r="F132" s="24"/>
      <c r="G132" s="3">
        <f>SUBTOTAL(9,G129:G131)</f>
        <v>59878.36</v>
      </c>
    </row>
    <row r="133" spans="2:7" ht="13.5">
      <c r="B133" s="103" t="s">
        <v>48</v>
      </c>
      <c r="C133" s="59" t="s">
        <v>236</v>
      </c>
      <c r="D133" s="104"/>
      <c r="E133" s="42"/>
      <c r="F133" s="43"/>
      <c r="G133" s="43"/>
    </row>
    <row r="134" spans="2:7" ht="13.5">
      <c r="B134" s="105" t="s">
        <v>237</v>
      </c>
      <c r="C134" s="49" t="s">
        <v>238</v>
      </c>
      <c r="D134" s="30" t="s">
        <v>9</v>
      </c>
      <c r="E134" s="106" t="s">
        <v>239</v>
      </c>
      <c r="F134" s="18">
        <v>0.79</v>
      </c>
      <c r="G134" s="19">
        <f>E134*F134</f>
        <v>742.6</v>
      </c>
    </row>
    <row r="135" spans="2:7" ht="12.75">
      <c r="B135" s="24"/>
      <c r="C135" s="58" t="s">
        <v>240</v>
      </c>
      <c r="D135" s="24"/>
      <c r="E135" s="24"/>
      <c r="F135" s="24"/>
      <c r="G135" s="3">
        <f>SUBTOTAL(9,G132:G134)</f>
        <v>742.6</v>
      </c>
    </row>
    <row r="136" spans="2:7" ht="12.75">
      <c r="B136" s="36"/>
      <c r="C136" s="36" t="s">
        <v>241</v>
      </c>
      <c r="D136" s="36"/>
      <c r="E136" s="36"/>
      <c r="F136" s="36"/>
      <c r="G136" s="4">
        <f>SUBTOTAL(9,G129:G134)</f>
        <v>60620.96</v>
      </c>
    </row>
    <row r="137" spans="2:7" ht="13.5">
      <c r="B137" s="103">
        <v>9</v>
      </c>
      <c r="C137" s="107" t="s">
        <v>28</v>
      </c>
      <c r="D137" s="42"/>
      <c r="E137" s="43"/>
      <c r="F137" s="43"/>
      <c r="G137" s="44"/>
    </row>
    <row r="138" spans="2:7" ht="13.5">
      <c r="B138" s="25" t="s">
        <v>49</v>
      </c>
      <c r="C138" s="91" t="s">
        <v>242</v>
      </c>
      <c r="D138" s="42"/>
      <c r="E138" s="43"/>
      <c r="F138" s="43"/>
      <c r="G138" s="44"/>
    </row>
    <row r="139" spans="2:7" ht="13.5">
      <c r="B139" s="27" t="s">
        <v>243</v>
      </c>
      <c r="C139" s="49" t="s">
        <v>244</v>
      </c>
      <c r="D139" s="42" t="s">
        <v>5</v>
      </c>
      <c r="E139" s="62">
        <v>3</v>
      </c>
      <c r="F139" s="18">
        <v>301</v>
      </c>
      <c r="G139" s="19">
        <f aca="true" t="shared" si="12" ref="G139:G140">E139*F139</f>
        <v>903</v>
      </c>
    </row>
    <row r="140" spans="2:7" ht="13.5">
      <c r="B140" s="27" t="s">
        <v>245</v>
      </c>
      <c r="C140" s="50" t="s">
        <v>246</v>
      </c>
      <c r="D140" s="30" t="s">
        <v>9</v>
      </c>
      <c r="E140" s="108">
        <v>470</v>
      </c>
      <c r="F140" s="18">
        <v>2.35</v>
      </c>
      <c r="G140" s="19">
        <f t="shared" si="12"/>
        <v>1104.5</v>
      </c>
    </row>
    <row r="141" spans="2:7" ht="12.75">
      <c r="B141" s="24"/>
      <c r="C141" s="58" t="s">
        <v>247</v>
      </c>
      <c r="D141" s="24"/>
      <c r="E141" s="24"/>
      <c r="F141" s="24"/>
      <c r="G141" s="3">
        <f>SUBTOTAL(9,G138:G140)</f>
        <v>2007.5</v>
      </c>
    </row>
    <row r="142" spans="2:7" ht="12.75">
      <c r="B142" s="36"/>
      <c r="C142" s="36" t="s">
        <v>248</v>
      </c>
      <c r="D142" s="36"/>
      <c r="E142" s="36"/>
      <c r="F142" s="36"/>
      <c r="G142" s="4">
        <f>SUBTOTAL(9,G138:G140)</f>
        <v>2007.5</v>
      </c>
    </row>
    <row r="143" spans="2:7" ht="13.5">
      <c r="B143" s="109"/>
      <c r="C143" s="110" t="s">
        <v>249</v>
      </c>
      <c r="D143" s="111"/>
      <c r="E143" s="112"/>
      <c r="F143" s="112"/>
      <c r="G143" s="5">
        <f>SUBTOTAL(9,G12:G142)</f>
        <v>344687.99760000006</v>
      </c>
    </row>
  </sheetData>
  <autoFilter ref="B11:G142"/>
  <mergeCells count="5">
    <mergeCell ref="F9:G9"/>
    <mergeCell ref="F10:G10"/>
    <mergeCell ref="B2:D8"/>
    <mergeCell ref="E7:G7"/>
    <mergeCell ref="F8:G8"/>
  </mergeCells>
  <printOptions/>
  <pageMargins left="0.25" right="0.25" top="0.75" bottom="0.75" header="0.3" footer="0.3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Venda Civil</dc:title>
  <dc:subject/>
  <dc:creator>brenobatista.estagio</dc:creator>
  <cp:keywords/>
  <dc:description/>
  <cp:lastModifiedBy>MPMG</cp:lastModifiedBy>
  <cp:lastPrinted>2017-11-30T13:44:01Z</cp:lastPrinted>
  <dcterms:created xsi:type="dcterms:W3CDTF">2017-11-20T15:19:11Z</dcterms:created>
  <dcterms:modified xsi:type="dcterms:W3CDTF">2017-12-05T14:48:25Z</dcterms:modified>
  <cp:category/>
  <cp:version/>
  <cp:contentType/>
  <cp:contentStatus/>
</cp:coreProperties>
</file>