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ardo\Desktop\Fusco Licitações\05_ORÇAMENTO\02_Governo Estadual\FE057GE- 1091040 000512017 - MPMG BH\05_Habilitação\01_Carta Resp Diligencia\"/>
    </mc:Choice>
  </mc:AlternateContent>
  <bookViews>
    <workbookView xWindow="0" yWindow="0" windowWidth="20490" windowHeight="7530" firstSheet="1" activeTab="2" xr2:uid="{00000000-000D-0000-FFFF-FFFF00000000}"/>
  </bookViews>
  <sheets>
    <sheet name="CIVIL" sheetId="1" r:id="rId1"/>
    <sheet name="ELÉTRICA" sheetId="2" r:id="rId2"/>
    <sheet name="CPU's TELECOM" sheetId="3" r:id="rId3"/>
  </sheets>
  <definedNames>
    <definedName name="_xlnm._FilterDatabase" localSheetId="0" hidden="1">CIVIL!$B$11:$G$141</definedName>
    <definedName name="_xlnm._FilterDatabase" localSheetId="2" hidden="1">'CPU''s TELECOM'!$B$6:$J$36</definedName>
    <definedName name="_xlnm.Print_Area" localSheetId="0">CIVIL!$B$2:$G$143</definedName>
    <definedName name="_xlnm.Print_Area" localSheetId="2">'CPU''s TELECOM'!$B$2:$J$36</definedName>
    <definedName name="_xlnm.Print_Area" localSheetId="1">ELÉTRICA!$B$2:$J$74</definedName>
    <definedName name="_xlnm.Print_Titles" localSheetId="0">CIVIL!$2:$11</definedName>
    <definedName name="_xlnm.Print_Titles" localSheetId="2">'CPU''s TELECOM'!$2:$6</definedName>
    <definedName name="_xlnm.Print_Titles" localSheetId="1">ELÉTRICA!$2:$6</definedName>
  </definedNames>
  <calcPr calcId="171027"/>
</workbook>
</file>

<file path=xl/calcChain.xml><?xml version="1.0" encoding="utf-8"?>
<calcChain xmlns="http://schemas.openxmlformats.org/spreadsheetml/2006/main">
  <c r="G127" i="1" l="1"/>
  <c r="G95" i="1"/>
  <c r="G62" i="1"/>
  <c r="G49" i="1"/>
  <c r="G27" i="1"/>
  <c r="G26" i="1"/>
  <c r="G23" i="1"/>
  <c r="G20" i="1"/>
  <c r="G17" i="1"/>
  <c r="G48" i="1"/>
  <c r="G45" i="1"/>
  <c r="G39" i="1"/>
  <c r="G142" i="1"/>
  <c r="G141" i="1"/>
  <c r="G136" i="1"/>
  <c r="G132" i="1"/>
  <c r="J36" i="3"/>
  <c r="J13" i="3"/>
  <c r="J35" i="3"/>
  <c r="G143" i="1" l="1"/>
  <c r="J14" i="2"/>
  <c r="J29" i="3"/>
  <c r="J24" i="3"/>
  <c r="J34" i="3"/>
  <c r="J33" i="3"/>
  <c r="J32" i="3"/>
  <c r="J31" i="3"/>
  <c r="J28" i="3"/>
  <c r="J27" i="3"/>
  <c r="J26" i="3"/>
  <c r="J23" i="3"/>
  <c r="J22" i="3"/>
  <c r="J21" i="3"/>
  <c r="J20" i="3"/>
  <c r="J19" i="3"/>
  <c r="J18" i="3"/>
  <c r="J17" i="3"/>
  <c r="J16" i="3"/>
  <c r="J15" i="3"/>
  <c r="J12" i="3"/>
  <c r="J11" i="3"/>
  <c r="J10" i="3"/>
  <c r="J9" i="3"/>
  <c r="J9" i="2" l="1"/>
  <c r="J10" i="2"/>
  <c r="J11" i="2"/>
  <c r="J12" i="2"/>
  <c r="J13" i="2"/>
  <c r="J16" i="2"/>
  <c r="J17" i="2"/>
  <c r="J40" i="2" s="1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2" i="2"/>
  <c r="J48" i="2" s="1"/>
  <c r="J43" i="2"/>
  <c r="J44" i="2"/>
  <c r="J45" i="2"/>
  <c r="J46" i="2"/>
  <c r="J47" i="2"/>
  <c r="J50" i="2"/>
  <c r="J51" i="2"/>
  <c r="J54" i="2" s="1"/>
  <c r="J52" i="2"/>
  <c r="J53" i="2"/>
  <c r="J56" i="2"/>
  <c r="J61" i="2" s="1"/>
  <c r="J57" i="2"/>
  <c r="J58" i="2"/>
  <c r="J59" i="2"/>
  <c r="J60" i="2"/>
  <c r="J63" i="2"/>
  <c r="J64" i="2"/>
  <c r="J65" i="2"/>
  <c r="J66" i="2"/>
  <c r="J67" i="2"/>
  <c r="J68" i="2"/>
  <c r="J69" i="2"/>
  <c r="J70" i="2"/>
  <c r="J71" i="2"/>
  <c r="J72" i="2"/>
  <c r="J73" i="2"/>
  <c r="J74" i="2" l="1"/>
  <c r="G140" i="1"/>
  <c r="G139" i="1"/>
  <c r="G122" i="1"/>
  <c r="G121" i="1"/>
  <c r="G118" i="1"/>
  <c r="G117" i="1"/>
  <c r="G114" i="1"/>
  <c r="G111" i="1"/>
  <c r="G108" i="1"/>
  <c r="G107" i="1"/>
  <c r="G106" i="1"/>
  <c r="G105" i="1"/>
  <c r="G104" i="1"/>
  <c r="G103" i="1"/>
  <c r="G98" i="1"/>
  <c r="G86" i="1"/>
  <c r="G85" i="1"/>
  <c r="G82" i="1"/>
  <c r="G81" i="1"/>
  <c r="G80" i="1"/>
  <c r="G79" i="1"/>
  <c r="G78" i="1"/>
  <c r="G75" i="1"/>
  <c r="G74" i="1"/>
  <c r="G73" i="1"/>
  <c r="G72" i="1"/>
  <c r="G71" i="1"/>
  <c r="G70" i="1"/>
  <c r="G65" i="1"/>
  <c r="G60" i="1"/>
  <c r="G59" i="1"/>
  <c r="G58" i="1"/>
  <c r="G55" i="1"/>
  <c r="G54" i="1"/>
  <c r="G53" i="1"/>
  <c r="G52" i="1"/>
  <c r="G47" i="1"/>
  <c r="G44" i="1"/>
  <c r="G43" i="1"/>
  <c r="G42" i="1"/>
  <c r="G41" i="1"/>
  <c r="G38" i="1"/>
  <c r="G37" i="1"/>
  <c r="G36" i="1"/>
  <c r="G35" i="1"/>
  <c r="G34" i="1"/>
  <c r="G33" i="1"/>
  <c r="G32" i="1"/>
  <c r="G31" i="1"/>
  <c r="G30" i="1"/>
  <c r="G25" i="1"/>
  <c r="G16" i="1"/>
  <c r="G87" i="1" l="1"/>
  <c r="G67" i="1"/>
  <c r="G66" i="1"/>
  <c r="G99" i="1"/>
  <c r="G100" i="1"/>
  <c r="G83" i="1"/>
  <c r="G109" i="1"/>
  <c r="G56" i="1"/>
  <c r="G61" i="1"/>
  <c r="G76" i="1"/>
  <c r="G14" i="1"/>
  <c r="G15" i="1"/>
  <c r="G134" i="1" l="1"/>
  <c r="G19" i="1"/>
  <c r="G131" i="1" l="1"/>
  <c r="G130" i="1"/>
  <c r="G112" i="1"/>
  <c r="G120" i="1"/>
  <c r="G125" i="1"/>
  <c r="G126" i="1" s="1"/>
  <c r="G113" i="1"/>
  <c r="G93" i="1"/>
  <c r="G92" i="1"/>
  <c r="G89" i="1"/>
  <c r="G119" i="1"/>
  <c r="G123" i="1" s="1"/>
  <c r="G91" i="1"/>
  <c r="G90" i="1"/>
  <c r="G135" i="1" l="1"/>
  <c r="G94" i="1"/>
  <c r="G115" i="1"/>
  <c r="G22" i="1" l="1"/>
</calcChain>
</file>

<file path=xl/sharedStrings.xml><?xml version="1.0" encoding="utf-8"?>
<sst xmlns="http://schemas.openxmlformats.org/spreadsheetml/2006/main" count="807" uniqueCount="524">
  <si>
    <t>REFORMA</t>
  </si>
  <si>
    <t>DATA:</t>
  </si>
  <si>
    <t>ITEM</t>
  </si>
  <si>
    <t>UNID.</t>
  </si>
  <si>
    <t>QUANT.</t>
  </si>
  <si>
    <t>mês</t>
  </si>
  <si>
    <t>h</t>
  </si>
  <si>
    <t>global</t>
  </si>
  <si>
    <t>%</t>
  </si>
  <si>
    <t>m²</t>
  </si>
  <si>
    <t>m³</t>
  </si>
  <si>
    <t>un.</t>
  </si>
  <si>
    <t>m</t>
  </si>
  <si>
    <t>ALVENARIA</t>
  </si>
  <si>
    <t>TETOS</t>
  </si>
  <si>
    <t>MADEIRAS</t>
  </si>
  <si>
    <t>PORTAS/FECHADURAS</t>
  </si>
  <si>
    <t>RODAPÉS/RODABANCA</t>
  </si>
  <si>
    <t>ml</t>
  </si>
  <si>
    <t>ARMÁRIOS/PAINÉIS/MOBILIÁRIO</t>
  </si>
  <si>
    <t>conj.</t>
  </si>
  <si>
    <t>ESPELHOS</t>
  </si>
  <si>
    <t>BANHEIROS</t>
  </si>
  <si>
    <t>PAREDES</t>
  </si>
  <si>
    <t>Reboco</t>
  </si>
  <si>
    <t>PISOS</t>
  </si>
  <si>
    <t>PINTURA</t>
  </si>
  <si>
    <t>INSTALAÇÕES</t>
  </si>
  <si>
    <t>LIMPEZA</t>
  </si>
  <si>
    <t>01.01</t>
  </si>
  <si>
    <t>01.03</t>
  </si>
  <si>
    <t>01.04</t>
  </si>
  <si>
    <t>02.01</t>
  </si>
  <si>
    <t>02.02</t>
  </si>
  <si>
    <t>02.03</t>
  </si>
  <si>
    <t>03.01</t>
  </si>
  <si>
    <t>03.02</t>
  </si>
  <si>
    <t>04.01</t>
  </si>
  <si>
    <t>05.01</t>
  </si>
  <si>
    <t>05.02</t>
  </si>
  <si>
    <t>05.03</t>
  </si>
  <si>
    <t>05.04</t>
  </si>
  <si>
    <t>06.01</t>
  </si>
  <si>
    <t>07.01</t>
  </si>
  <si>
    <t>07.02</t>
  </si>
  <si>
    <t>07.03</t>
  </si>
  <si>
    <t>07.04</t>
  </si>
  <si>
    <t>08.01</t>
  </si>
  <si>
    <t>08.02</t>
  </si>
  <si>
    <t>09.01</t>
  </si>
  <si>
    <t>Demolição de rodapé, inclusive argamassa de assentamento</t>
  </si>
  <si>
    <t>Instalação de fechos toque, inclusive remoção dos existentes</t>
  </si>
  <si>
    <t>Instalação de fechadura e maçaneta de banheiro, inclusive remoção das existentes</t>
  </si>
  <si>
    <t>Instalação de fechadura e maçaneta externa, inclusive remoção das existentes</t>
  </si>
  <si>
    <t>Alvenaria de tijolo cerâmico furado e=10cm</t>
  </si>
  <si>
    <t>Revestimento de laminado melamínico texturizado</t>
  </si>
  <si>
    <t>Fornecimento e instalação de piso vinílico flexível, inclusive lixamento do piso existente</t>
  </si>
  <si>
    <t>01</t>
  </si>
  <si>
    <t>SERVIÇOS PRELIMINARES</t>
  </si>
  <si>
    <t>PESSOAL TÉCNICO, ADMINISTRATIVO E DE APOIO</t>
  </si>
  <si>
    <t>01.01.01</t>
  </si>
  <si>
    <t xml:space="preserve">Engenheiro Civil com encargos complementares-2 horas diárias </t>
  </si>
  <si>
    <t>01.01.02</t>
  </si>
  <si>
    <t>Engenheiro Eletricista com encargos complementares - 4hrs semanais por 8 semanas</t>
  </si>
  <si>
    <t>01.01.03</t>
  </si>
  <si>
    <t>Encarregado Geral de obra com encargos complementares-período integral</t>
  </si>
  <si>
    <t>SUB-TOTAL DO ITEM 01.01</t>
  </si>
  <si>
    <t>01.02 </t>
  </si>
  <si>
    <t>DESPESAS GERAIS</t>
  </si>
  <si>
    <t>01.02.01</t>
  </si>
  <si>
    <t>CREA (taxa de ART de execução)</t>
  </si>
  <si>
    <t>SUB-TOTAL DO ITEM 01.02</t>
  </si>
  <si>
    <t xml:space="preserve">MOBILIZAÇÃO E DESMOBILIZAÇÃO  </t>
  </si>
  <si>
    <t>01.03.01</t>
  </si>
  <si>
    <t xml:space="preserve">Mobilização e desmobilização de obra </t>
  </si>
  <si>
    <t>SUB-TOTAL DO ITEM 01.03</t>
  </si>
  <si>
    <t>SERVIÇOS INICIAIS</t>
  </si>
  <si>
    <t>01.04.01</t>
  </si>
  <si>
    <t>Tapume de chapa de madeira 6mm, abertura e portão</t>
  </si>
  <si>
    <t>SUB-TOTAL DO ITEM 01.04</t>
  </si>
  <si>
    <t>TOTAL DO ITEM 01</t>
  </si>
  <si>
    <t>02</t>
  </si>
  <si>
    <t>SERVIÇOS DE REMOÇÃO/DEMOLIÇÃO</t>
  </si>
  <si>
    <t xml:space="preserve"> SEM REAPROVEITAMENTO</t>
  </si>
  <si>
    <t>02.01.01</t>
  </si>
  <si>
    <t>Demolição de alvenaria, inclusive afastamento</t>
  </si>
  <si>
    <t>02.01.02</t>
  </si>
  <si>
    <t>Demolição de piso vinilico/carpete, inclusive afastamento</t>
  </si>
  <si>
    <t>02.01.03</t>
  </si>
  <si>
    <t>Demolição de piso cimentado, inclusive afastamento</t>
  </si>
  <si>
    <t>02.01.04</t>
  </si>
  <si>
    <t>Demolição de fórmica e papel de parede, inclusive afastamento</t>
  </si>
  <si>
    <t>02.01.05</t>
  </si>
  <si>
    <t>Demolição de prateleiras da copa</t>
  </si>
  <si>
    <t>2,00</t>
  </si>
  <si>
    <t>02.01.06</t>
  </si>
  <si>
    <t>Demolição de armário da copa</t>
  </si>
  <si>
    <t>1,00</t>
  </si>
  <si>
    <t>02.01.07</t>
  </si>
  <si>
    <t>Demolição de roda banca na copa</t>
  </si>
  <si>
    <t>2,35</t>
  </si>
  <si>
    <t>02.01.08</t>
  </si>
  <si>
    <t xml:space="preserve">Demolição de forro de gesso, inclusive afastamento </t>
  </si>
  <si>
    <t>02.01.09</t>
  </si>
  <si>
    <t>Rasgos alvenaria para passagem de eletroduto D = 32mm a 50mm</t>
  </si>
  <si>
    <t>SUB-TOTAL DO ITEM 02.01</t>
  </si>
  <si>
    <t>COM  REAPROVEITAMENTO/ARMAZENAMENTO</t>
  </si>
  <si>
    <t>02.02.01</t>
  </si>
  <si>
    <t>Remoção de porta, marco e alizar, para reaproveitamento</t>
  </si>
  <si>
    <t>02.02.02</t>
  </si>
  <si>
    <t>Remoção de divisórias, inclusive afastamento</t>
  </si>
  <si>
    <t>02.02.03</t>
  </si>
  <si>
    <t>Remoção de armário de banheiro</t>
  </si>
  <si>
    <t>02.02.04</t>
  </si>
  <si>
    <t>SUB-TOTAL DO ITEM 02.02</t>
  </si>
  <si>
    <t xml:space="preserve">BOTA FORA </t>
  </si>
  <si>
    <t>02.03.01</t>
  </si>
  <si>
    <t>Transporte de material demolido em caçamba em Belo Horizonte</t>
  </si>
  <si>
    <t>SUB-TOTAL DO ITEM 2.3</t>
  </si>
  <si>
    <t>TOTAL DO ITEM 02</t>
  </si>
  <si>
    <t>03</t>
  </si>
  <si>
    <t>DIVISÓRIAS GESSO ACARTONADO/ALVENARIA</t>
  </si>
  <si>
    <t>GESSO ACARTONADO</t>
  </si>
  <si>
    <t>03.01.01</t>
  </si>
  <si>
    <t xml:space="preserve">Parede de gesso acartonado </t>
  </si>
  <si>
    <t>03.01.02</t>
  </si>
  <si>
    <t>Fornecimento e instalação de isolamento acústico de lã de  fibra de poliester, proveniente de garrafas pet</t>
  </si>
  <si>
    <t>03.01.03</t>
  </si>
  <si>
    <t>Fornecimento e instalação de fita para isolamento acústico</t>
  </si>
  <si>
    <t>03.01.04</t>
  </si>
  <si>
    <t>Fornecimento e instalação de painel com persiana entre vidros em parede de gesso acartonado</t>
  </si>
  <si>
    <t>SUB-TOTAL DO ITEM 3.1</t>
  </si>
  <si>
    <t>03.02.01</t>
  </si>
  <si>
    <t>03.02.02</t>
  </si>
  <si>
    <t>Enchimento de rasgos alvenaria traço 1:4, D=32mm a 50mm</t>
  </si>
  <si>
    <t>03.02.03</t>
  </si>
  <si>
    <t>Soco com enchimento em tijolos maciços H=10cm</t>
  </si>
  <si>
    <t>SUB-TOTAL DO ITEM 3.2</t>
  </si>
  <si>
    <t>TOTAL DO ITEM 03</t>
  </si>
  <si>
    <t>FORROS DE GESSO</t>
  </si>
  <si>
    <t>04.01.01</t>
  </si>
  <si>
    <t xml:space="preserve">Forro de gesso em placas acartonadas </t>
  </si>
  <si>
    <t>SUB-TOTAL DO ITEM 4.1</t>
  </si>
  <si>
    <t>TOTAL DO ITEM 04</t>
  </si>
  <si>
    <t xml:space="preserve">TRATAMENTO DAS PORTAS, PAINÉIS, ARMÁRIOS, PILARES  REVESTIDOS DE MADEIRA E MESA EXISTENTES </t>
  </si>
  <si>
    <t>05.01.01</t>
  </si>
  <si>
    <t>Aplicação geral de removedor de cera nas portas, painéis, armários, pilares revestidos de madeira e mesa existentes, 02 demãos</t>
  </si>
  <si>
    <t>190,00</t>
  </si>
  <si>
    <t>05.01.02</t>
  </si>
  <si>
    <t xml:space="preserve">Lixamento das áreas comprometidas </t>
  </si>
  <si>
    <t>57,00</t>
  </si>
  <si>
    <t>05.01.03</t>
  </si>
  <si>
    <t xml:space="preserve">Aplicação de massa para calafetar e preparar superfícies de madeira nas áreas comprometidas </t>
  </si>
  <si>
    <t>05.01.04</t>
  </si>
  <si>
    <t>Lixamento geral  das portas, painéis, armários, pilares revestidos de madeira e mesa existentes</t>
  </si>
  <si>
    <t>05.01.05</t>
  </si>
  <si>
    <t>Aplicação geral de verniz acetinado nas portas, painéis, armários, pilares revestidos de madeira e mesa existentes , 02 demãos</t>
  </si>
  <si>
    <t>05.01.06</t>
  </si>
  <si>
    <t>13,00</t>
  </si>
  <si>
    <t>SUB-TOTAL DO ITEM 5.1</t>
  </si>
  <si>
    <t>05.02.01</t>
  </si>
  <si>
    <t>Instalação de porta reaproveitada (completa)</t>
  </si>
  <si>
    <t>05.02.02</t>
  </si>
  <si>
    <t>Fornecimento e instalação de porta completa (85x210)cm</t>
  </si>
  <si>
    <t>05.02.03</t>
  </si>
  <si>
    <t>Fornecimento e instalação de porta completa (90x210)cm</t>
  </si>
  <si>
    <t>05.02.04</t>
  </si>
  <si>
    <t>05.02.05</t>
  </si>
  <si>
    <t>SUB-TOTAL DO ITEM 5.2</t>
  </si>
  <si>
    <t>05.03.01</t>
  </si>
  <si>
    <t>Fornecimento e instalação de rodapé branco liso de poliestireno</t>
  </si>
  <si>
    <t>05.03.02</t>
  </si>
  <si>
    <t>Fornecimento e instalação de rodabanca e rodapé  de granito</t>
  </si>
  <si>
    <t>3,50</t>
  </si>
  <si>
    <t>SUB-TOTAL DO ITEM 5.3</t>
  </si>
  <si>
    <t>05.04.01</t>
  </si>
  <si>
    <t>Fornecimento e colocação de armário e prateleiras de MDF(copa)</t>
  </si>
  <si>
    <t>05.04.02</t>
  </si>
  <si>
    <t>Fornecimento e colocação de armário de MDF(recepção 3)</t>
  </si>
  <si>
    <t>05.04.03</t>
  </si>
  <si>
    <t>Fornecimento e colocação de painel de TV de MDF</t>
  </si>
  <si>
    <t>05.04.04</t>
  </si>
  <si>
    <t>Fornecimento e colocação de divisória de MDF</t>
  </si>
  <si>
    <t>05.04.05</t>
  </si>
  <si>
    <t>Fornecimento e colocação de paineis cortados a laser</t>
  </si>
  <si>
    <t>SUB-TOTAL DO ITEM 05.04</t>
  </si>
  <si>
    <t>TOTAL DO ITEM 5</t>
  </si>
  <si>
    <t>06.01.01</t>
  </si>
  <si>
    <t xml:space="preserve">Espelhos cristal, lapidado, e= 4mm, colado com silicone, com fornecimento e colocação </t>
  </si>
  <si>
    <t>SUB-TOTAL DO ITEM 06.01</t>
  </si>
  <si>
    <t>TOTAL DO ITEM 06</t>
  </si>
  <si>
    <t xml:space="preserve">REVESTIMENTOS </t>
  </si>
  <si>
    <t>07.01.01</t>
  </si>
  <si>
    <t xml:space="preserve">Chapisco </t>
  </si>
  <si>
    <t>07.01.02</t>
  </si>
  <si>
    <t>07.01.03</t>
  </si>
  <si>
    <t xml:space="preserve">Emboço </t>
  </si>
  <si>
    <t>07.01.04</t>
  </si>
  <si>
    <t>07.01.05</t>
  </si>
  <si>
    <t xml:space="preserve">Emassamento  de paredes e tetos </t>
  </si>
  <si>
    <t>07.01.06</t>
  </si>
  <si>
    <t>Entelamento preventivo de superfície sujeita a trinca, largura da tela adesiva 25cm</t>
  </si>
  <si>
    <t>SUB-TOTAL DO ITEM 07.01</t>
  </si>
  <si>
    <t>07.02.01</t>
  </si>
  <si>
    <t>Contrapiso argamassa 1:3, e=5cm</t>
  </si>
  <si>
    <t xml:space="preserve">07.02.02 </t>
  </si>
  <si>
    <t xml:space="preserve">Regularização de piso com massa PVA </t>
  </si>
  <si>
    <t xml:space="preserve">07.02.03 </t>
  </si>
  <si>
    <t>Fornecimento e instalação de carpete</t>
  </si>
  <si>
    <t>07.02.04</t>
  </si>
  <si>
    <t>SUB-TOTAL DO ITEM 07.02</t>
  </si>
  <si>
    <t>07.03.01</t>
  </si>
  <si>
    <t>Pintura acrílica acetinada em paredes, 2 demãos - tinta sob encomenda</t>
  </si>
  <si>
    <t>07.03.02</t>
  </si>
  <si>
    <t>Pintura látex PVA, em tetos, 2 demãos</t>
  </si>
  <si>
    <t>07.03.03</t>
  </si>
  <si>
    <t>Remoção de tinta de esquadrias de ferro</t>
  </si>
  <si>
    <t>07.03.04</t>
  </si>
  <si>
    <t>Aplicação de solvente em esquadrias de ferro</t>
  </si>
  <si>
    <t>07.03.05</t>
  </si>
  <si>
    <t>Lixamento de esquadrias de ferro</t>
  </si>
  <si>
    <t>07.03.06</t>
  </si>
  <si>
    <t>Pintura esmalte brilhante, 02 demãos, em esquadrias de ferro</t>
  </si>
  <si>
    <t>SUB-TOTAL DO ITEM 07.03</t>
  </si>
  <si>
    <t>PAPEL DE PAREDE</t>
  </si>
  <si>
    <t>07.04.01</t>
  </si>
  <si>
    <t>Fornecimento e instalação de papel de parede</t>
  </si>
  <si>
    <t>SUB-TOTAL DO ITEM 07.04</t>
  </si>
  <si>
    <t>TOTAL DO ITEM 07</t>
  </si>
  <si>
    <t>08.00</t>
  </si>
  <si>
    <t>INSTALAÇÕES/AS BUILT</t>
  </si>
  <si>
    <t>08.01.01</t>
  </si>
  <si>
    <t>Instalações Elétricas</t>
  </si>
  <si>
    <t>08.01.02</t>
  </si>
  <si>
    <t xml:space="preserve">Instalações de Telecomunicações </t>
  </si>
  <si>
    <t>SUB-TOTAL DO ITEM 08.01</t>
  </si>
  <si>
    <t>AS BUILT</t>
  </si>
  <si>
    <t>08.02.01</t>
  </si>
  <si>
    <t xml:space="preserve">As Built das Instalações Elétrica e de Telecomunicações </t>
  </si>
  <si>
    <t>940,00</t>
  </si>
  <si>
    <t>SUB-TOTAL DO ITEM 08.02</t>
  </si>
  <si>
    <t>TOTAL DO ITEM 08</t>
  </si>
  <si>
    <t xml:space="preserve">LIMPEZA DA OBRA </t>
  </si>
  <si>
    <t>09.01.01</t>
  </si>
  <si>
    <t xml:space="preserve">Limpeza permanente da obra </t>
  </si>
  <si>
    <t>09.01.02</t>
  </si>
  <si>
    <t>Limpeza final da obra</t>
  </si>
  <si>
    <t>SUB-TOTAL DO ITEM 09.01</t>
  </si>
  <si>
    <t>TOTAL DO ITEM 09</t>
  </si>
  <si>
    <t>TOTAL GERAL</t>
  </si>
  <si>
    <t>DESCRIÇÃO DO SERVIÇO</t>
  </si>
  <si>
    <t xml:space="preserve">PREÇO UNIT.
 DE VENDA </t>
  </si>
  <si>
    <t xml:space="preserve">PREÇO TOTAL DE VENDA </t>
  </si>
  <si>
    <t xml:space="preserve">OBRA: </t>
  </si>
  <si>
    <t xml:space="preserve">ENDEREÇO: </t>
  </si>
  <si>
    <t>Valor de BDI</t>
  </si>
  <si>
    <t>Obra</t>
  </si>
  <si>
    <t>AVENIDA ÁLVARES CABRAL 1690 - 12ºANDAR - BELO HORIZONTE</t>
  </si>
  <si>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</t>
    </r>
  </si>
  <si>
    <r>
      <rPr>
        <sz val="8"/>
        <rFont val="Century Gothic"/>
        <family val="2"/>
      </rPr>
      <t>UN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</si>
  <si>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limpeza,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organização,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adquação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reaperto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elétricos.</t>
    </r>
  </si>
  <si>
    <r>
      <rPr>
        <sz val="8"/>
        <rFont val="Century Gothic"/>
        <family val="2"/>
      </rPr>
      <t>Ago/2017</t>
    </r>
  </si>
  <si>
    <r>
      <rPr>
        <sz val="8"/>
        <rFont val="Century Gothic"/>
        <family val="2"/>
      </rPr>
      <t>CPU</t>
    </r>
  </si>
  <si>
    <r>
      <rPr>
        <sz val="8"/>
        <rFont val="Century Gothic"/>
        <family val="2"/>
      </rPr>
      <t>08.01.01.06.10</t>
    </r>
  </si>
  <si>
    <r>
      <rPr>
        <sz val="8"/>
        <rFont val="Century Gothic"/>
        <family val="2"/>
      </rPr>
      <t>Dispositivo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proteção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contra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Surtos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(DPS),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II,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VCL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275V,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45kA.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Clamper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</si>
  <si>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Maio/2017</t>
    </r>
  </si>
  <si>
    <r>
      <rPr>
        <sz val="8"/>
        <rFont val="Century Gothic"/>
        <family val="2"/>
      </rPr>
      <t>11.93.02</t>
    </r>
  </si>
  <si>
    <r>
      <rPr>
        <sz val="8"/>
        <rFont val="Century Gothic"/>
        <family val="2"/>
      </rPr>
      <t>SUDECAP</t>
    </r>
  </si>
  <si>
    <r>
      <rPr>
        <sz val="8"/>
        <rFont val="Century Gothic"/>
        <family val="2"/>
      </rPr>
      <t>08.01.01.06.09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</si>
  <si>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40A/30mA.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</si>
  <si>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08.01.01.06.08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</si>
  <si>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</si>
  <si>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08.01.01.06.07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</si>
  <si>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20A,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</si>
  <si>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Julho/2017</t>
    </r>
  </si>
  <si>
    <r>
      <rPr>
        <sz val="8"/>
        <rFont val="Century Gothic"/>
        <family val="2"/>
      </rPr>
      <t>ELE-DIS-008</t>
    </r>
  </si>
  <si>
    <r>
      <rPr>
        <sz val="8"/>
        <rFont val="Century Gothic"/>
        <family val="2"/>
      </rPr>
      <t>SETOP</t>
    </r>
  </si>
  <si>
    <r>
      <rPr>
        <sz val="8"/>
        <rFont val="Century Gothic"/>
        <family val="2"/>
      </rPr>
      <t>08.01.01.06.06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</si>
  <si>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32A,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</si>
  <si>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ELE-DIS-011</t>
    </r>
  </si>
  <si>
    <r>
      <rPr>
        <sz val="8"/>
        <rFont val="Century Gothic"/>
        <family val="2"/>
      </rPr>
      <t>08.01.01.06.05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</si>
  <si>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63A,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</si>
  <si>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</si>
  <si>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</si>
  <si>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ELE-DIS-023</t>
    </r>
  </si>
  <si>
    <r>
      <rPr>
        <sz val="8"/>
        <rFont val="Century Gothic"/>
        <family val="2"/>
      </rPr>
      <t>08.01.01.06.03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</si>
  <si>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70A,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</si>
  <si>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ELE-DIS-084</t>
    </r>
  </si>
  <si>
    <r>
      <rPr>
        <sz val="8"/>
        <rFont val="Century Gothic"/>
        <family val="2"/>
      </rPr>
      <t>08.01.01.06.02</t>
    </r>
  </si>
  <si>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(QDC)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barramentos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(Trifásico+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Neutro+Terra)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100A,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espaço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geral,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DPS's,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42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módulos,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sobrepor,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abrigado.</t>
    </r>
  </si>
  <si>
    <r>
      <rPr>
        <sz val="8"/>
        <rFont val="Century Gothic"/>
        <family val="2"/>
      </rPr>
      <t>ELE-QUA-025</t>
    </r>
  </si>
  <si>
    <r>
      <rPr>
        <sz val="8"/>
        <rFont val="Century Gothic"/>
        <family val="2"/>
      </rPr>
      <t>08.01.01.06.01</t>
    </r>
  </si>
  <si>
    <r>
      <rPr>
        <b/>
        <sz val="8"/>
        <rFont val="Century Gothic"/>
        <family val="2"/>
      </rPr>
      <t>QUADROS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DISTRIBUIÇÃO,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DISJUNTORES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OUTROS</t>
    </r>
  </si>
  <si>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</si>
  <si>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08.01.01.05</t>
    </r>
  </si>
  <si>
    <r>
      <rPr>
        <sz val="8"/>
        <rFont val="Century Gothic"/>
        <family val="2"/>
      </rPr>
      <t>M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</si>
  <si>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</si>
  <si>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08.01.01.05.05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</si>
  <si>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</si>
  <si>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08.01.01.05.04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</si>
  <si>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</si>
  <si>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08.01.01.05.03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</si>
  <si>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</si>
  <si>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08.01.01.05.02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</si>
  <si>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2,5mm2.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</si>
  <si>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08.01.01.05.01</t>
    </r>
  </si>
  <si>
    <r>
      <rPr>
        <b/>
        <sz val="8"/>
        <rFont val="Century Gothic"/>
        <family val="2"/>
      </rPr>
      <t>CABOS</t>
    </r>
  </si>
  <si>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</si>
  <si>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08.01.01.04</t>
    </r>
  </si>
  <si>
    <r>
      <rPr>
        <sz val="8"/>
        <rFont val="Century Gothic"/>
        <family val="2"/>
      </rPr>
      <t>Remoção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luminária.</t>
    </r>
  </si>
  <si>
    <r>
      <rPr>
        <sz val="8"/>
        <rFont val="Century Gothic"/>
        <family val="2"/>
      </rPr>
      <t>DEM-LUM-005</t>
    </r>
  </si>
  <si>
    <r>
      <rPr>
        <sz val="8"/>
        <rFont val="Century Gothic"/>
        <family val="2"/>
      </rPr>
      <t>08.01.01.04.04</t>
    </r>
  </si>
  <si>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driver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30w,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bivolt,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autoadesiva,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amarelado,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comprimento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5,0m,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vertical.</t>
    </r>
  </si>
  <si>
    <r>
      <rPr>
        <sz val="8"/>
        <rFont val="Century Gothic"/>
        <family val="2"/>
      </rPr>
      <t>08.01.01.04.03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</si>
  <si>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2x10W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Plafon)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</si>
  <si>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08.01.01.04.02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</si>
  <si>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retangular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2x18W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fluorescente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tubular)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</si>
  <si>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08.01.01.04.01</t>
    </r>
  </si>
  <si>
    <r>
      <rPr>
        <b/>
        <sz val="8"/>
        <rFont val="Century Gothic"/>
        <family val="2"/>
      </rPr>
      <t>LUMINÁRIAS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</si>
  <si>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</si>
  <si>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08.01.01.03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</si>
  <si>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portas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RJ45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Keystone,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62242.00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</si>
  <si>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08.01.01.03.06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</si>
  <si>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blocos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64440.00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</si>
  <si>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08.01.01.03.05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</si>
  <si>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terminal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standard,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fechamento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49140.00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</si>
  <si>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08.01.01.03.04</t>
    </r>
  </si>
  <si>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R=30mm,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septo.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38040.30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</si>
  <si>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08.01.01.03.03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</si>
  <si>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15140.00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</si>
  <si>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08.01.01.03.02</t>
    </r>
  </si>
  <si>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“D”,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vias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12241.00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</si>
  <si>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08.01.01.03.01</t>
    </r>
  </si>
  <si>
    <r>
      <rPr>
        <b/>
        <sz val="8"/>
        <rFont val="Century Gothic"/>
        <family val="2"/>
      </rPr>
      <t>CANALETAS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</si>
  <si>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</si>
  <si>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08.01.01.02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</si>
  <si>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modulado,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(tomada),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luvas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nylon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arremate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VL.4.43.5-L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Valeman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</si>
  <si>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08.01.01.02.24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</si>
  <si>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“T”,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</si>
  <si>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ELE-CON-065</t>
    </r>
  </si>
  <si>
    <r>
      <rPr>
        <sz val="8"/>
        <rFont val="Century Gothic"/>
        <family val="2"/>
      </rPr>
      <t>08.01.01.02.23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</si>
  <si>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“LR”,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</si>
  <si>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ELE-CON-145</t>
    </r>
  </si>
  <si>
    <r>
      <rPr>
        <sz val="8"/>
        <rFont val="Century Gothic"/>
        <family val="2"/>
      </rPr>
      <t>08.01.01.02.22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</si>
  <si>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</si>
  <si>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ELE-CON-010</t>
    </r>
  </si>
  <si>
    <r>
      <rPr>
        <sz val="8"/>
        <rFont val="Century Gothic"/>
        <family val="2"/>
      </rPr>
      <t>08.01.01.02.21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</si>
  <si>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“E”,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</si>
  <si>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ELE-CON-030</t>
    </r>
  </si>
  <si>
    <r>
      <rPr>
        <sz val="8"/>
        <rFont val="Century Gothic"/>
        <family val="2"/>
      </rPr>
      <t>08.01.01.02.20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</si>
  <si>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4"x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20A/250V,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fundido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Olivo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</si>
  <si>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08.01.01.02.19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</si>
  <si>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</si>
  <si>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11.31.14</t>
    </r>
  </si>
  <si>
    <r>
      <rPr>
        <sz val="8"/>
        <rFont val="Century Gothic"/>
        <family val="2"/>
      </rPr>
      <t>08.01.01.02.18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</si>
  <si>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</si>
  <si>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11.31.13</t>
    </r>
  </si>
  <si>
    <r>
      <rPr>
        <sz val="8"/>
        <rFont val="Century Gothic"/>
        <family val="2"/>
      </rPr>
      <t>08.01.01.02.17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</si>
  <si>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</si>
  <si>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11.31.10</t>
    </r>
  </si>
  <si>
    <r>
      <rPr>
        <sz val="8"/>
        <rFont val="Century Gothic"/>
        <family val="2"/>
      </rPr>
      <t>08.01.01.02.16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</si>
  <si>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preta.</t>
    </r>
  </si>
  <si>
    <r>
      <rPr>
        <sz val="8"/>
        <rFont val="Century Gothic"/>
        <family val="2"/>
      </rPr>
      <t>08.01.01.02.15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</si>
  <si>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vermelha.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</si>
  <si>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11.31.07</t>
    </r>
  </si>
  <si>
    <r>
      <rPr>
        <sz val="8"/>
        <rFont val="Century Gothic"/>
        <family val="2"/>
      </rPr>
      <t>08.01.01.02.14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</si>
  <si>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</si>
  <si>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08.01.01.02.13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</si>
  <si>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pulsador,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</si>
  <si>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11.31.11</t>
    </r>
  </si>
  <si>
    <r>
      <rPr>
        <sz val="8"/>
        <rFont val="Century Gothic"/>
        <family val="2"/>
      </rPr>
      <t>08.01.01.02.12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</si>
  <si>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simples,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</si>
  <si>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11.31.03</t>
    </r>
  </si>
  <si>
    <r>
      <rPr>
        <sz val="8"/>
        <rFont val="Century Gothic"/>
        <family val="2"/>
      </rPr>
      <t>08.01.01.02.11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</si>
  <si>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</si>
  <si>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11.31.16</t>
    </r>
  </si>
  <si>
    <r>
      <rPr>
        <sz val="8"/>
        <rFont val="Century Gothic"/>
        <family val="2"/>
      </rPr>
      <t>08.01.01.02.10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</si>
  <si>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</si>
  <si>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11.31.15</t>
    </r>
  </si>
  <si>
    <r>
      <rPr>
        <sz val="8"/>
        <rFont val="Century Gothic"/>
        <family val="2"/>
      </rPr>
      <t>08.01.01.02.09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</si>
  <si>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</si>
  <si>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08.01.01.02.08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</si>
  <si>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</si>
  <si>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08.01.01.02.07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</si>
  <si>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separadas.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</si>
  <si>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</si>
  <si>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horizontal.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</si>
  <si>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</si>
  <si>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</si>
  <si>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ELE-CXS-200</t>
    </r>
  </si>
  <si>
    <r>
      <rPr>
        <sz val="8"/>
        <rFont val="Century Gothic"/>
        <family val="2"/>
      </rPr>
      <t>08.01.01.02.04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</si>
  <si>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</si>
  <si>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ELE-CXS-195</t>
    </r>
  </si>
  <si>
    <r>
      <rPr>
        <sz val="8"/>
        <rFont val="Century Gothic"/>
        <family val="2"/>
      </rPr>
      <t>08.01.01.02.03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</si>
  <si>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</si>
  <si>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ELE-CXS-040</t>
    </r>
  </si>
  <si>
    <r>
      <rPr>
        <sz val="8"/>
        <rFont val="Century Gothic"/>
        <family val="2"/>
      </rPr>
      <t>08.01.01.02.02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</si>
  <si>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</si>
  <si>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ELE-CXS-035</t>
    </r>
  </si>
  <si>
    <r>
      <rPr>
        <sz val="8"/>
        <rFont val="Century Gothic"/>
        <family val="2"/>
      </rPr>
      <t>08.01.01.02.01</t>
    </r>
  </si>
  <si>
    <r>
      <rPr>
        <b/>
        <sz val="8"/>
        <rFont val="Century Gothic"/>
        <family val="2"/>
      </rPr>
      <t>CAIXAS,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INTERRUPTORES,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PLACAS</t>
    </r>
  </si>
  <si>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</si>
  <si>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08.01.01.01</t>
    </r>
  </si>
  <si>
    <r>
      <rPr>
        <sz val="8"/>
        <rFont val="Century Gothic"/>
        <family val="2"/>
      </rPr>
      <t>Conector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macho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giratório,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zincado,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fixação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esquerda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</si>
  <si>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7"/>
        <rFont val="Century Gothic"/>
        <family val="2"/>
      </rPr>
      <t>Julho/2017</t>
    </r>
  </si>
  <si>
    <r>
      <rPr>
        <sz val="7"/>
        <rFont val="Century Gothic"/>
        <family val="2"/>
      </rPr>
      <t>SINAPI</t>
    </r>
  </si>
  <si>
    <r>
      <rPr>
        <sz val="8"/>
        <rFont val="Century Gothic"/>
        <family val="2"/>
      </rPr>
      <t>08.01.01.01.05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</si>
  <si>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aço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galvanizado,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revestimento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</si>
  <si>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08.01.01.01.04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</si>
  <si>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1/2”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(38mm),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</si>
  <si>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ELE-ELE-025</t>
    </r>
  </si>
  <si>
    <r>
      <rPr>
        <sz val="8"/>
        <rFont val="Century Gothic"/>
        <family val="2"/>
      </rPr>
      <t>08.01.01.01.03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</si>
  <si>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</si>
  <si>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ELE-ELE-010</t>
    </r>
  </si>
  <si>
    <r>
      <rPr>
        <sz val="8"/>
        <rFont val="Century Gothic"/>
        <family val="2"/>
      </rPr>
      <t>08.01.01.01.02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</si>
  <si>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corrugado,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propagante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chama,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Médio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laranja),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Tigreflex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reforçado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</si>
  <si>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ELE-MAN-015</t>
    </r>
  </si>
  <si>
    <r>
      <rPr>
        <sz val="8"/>
        <rFont val="Century Gothic"/>
        <family val="2"/>
      </rPr>
      <t>08.01.01.01.01</t>
    </r>
  </si>
  <si>
    <r>
      <rPr>
        <b/>
        <sz val="8"/>
        <rFont val="Century Gothic"/>
        <family val="2"/>
      </rPr>
      <t>ELETRODUTOS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</si>
  <si>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</si>
  <si>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INSTALAÇÕES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ELÉTRICAS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</si>
  <si>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</si>
  <si>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</si>
  <si>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QUANT.</t>
    </r>
  </si>
  <si>
    <r>
      <rPr>
        <b/>
        <sz val="8"/>
        <rFont val="Century Gothic"/>
        <family val="2"/>
      </rPr>
      <t>UNID.</t>
    </r>
  </si>
  <si>
    <r>
      <rPr>
        <b/>
        <sz val="8"/>
        <rFont val="Century Gothic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SERVIÇO</t>
    </r>
  </si>
  <si>
    <r>
      <rPr>
        <b/>
        <sz val="8"/>
        <rFont val="Century Gothic"/>
        <family val="2"/>
      </rPr>
      <t>DATA</t>
    </r>
    <r>
      <rPr>
        <sz val="8"/>
        <rFont val="Times New Roman"/>
        <family val="1"/>
      </rPr>
      <t xml:space="preserve">  </t>
    </r>
    <r>
      <rPr>
        <b/>
        <sz val="8"/>
        <rFont val="Century Gothic"/>
        <family val="2"/>
      </rPr>
      <t>BASE-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</si>
  <si>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CÓDIGO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</si>
  <si>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REFERÊNCIA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</si>
  <si>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ITEM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</si>
  <si>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</si>
  <si>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</si>
  <si>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</si>
  <si>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OBRA:</t>
    </r>
  </si>
  <si>
    <r>
      <rPr>
        <sz val="7"/>
        <rFont val="Century Gothic"/>
        <family val="2"/>
      </rPr>
      <t>Obra</t>
    </r>
  </si>
  <si>
    <r>
      <rPr>
        <b/>
        <sz val="7"/>
        <rFont val="Century Gothic"/>
        <family val="2"/>
      </rPr>
      <t>Valor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de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BDI</t>
    </r>
  </si>
  <si>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</si>
  <si>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t>OBRA:</t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</si>
  <si>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</si>
  <si>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</si>
  <si>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t>ENDEREÇO:</t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</si>
  <si>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</si>
  <si>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</si>
  <si>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</si>
  <si>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</si>
  <si>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</si>
  <si>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</si>
  <si>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</si>
  <si>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</si>
  <si>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</si>
  <si>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SETOP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</si>
  <si>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</si>
  <si>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</si>
  <si>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</si>
  <si>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M</t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</si>
  <si>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</si>
  <si>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</si>
  <si>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</si>
  <si>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</si>
  <si>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t>SINAPI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</si>
  <si>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</si>
  <si>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</si>
  <si>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</si>
  <si>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</si>
  <si>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</si>
  <si>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</si>
  <si>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</si>
  <si>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SUDECAP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</si>
  <si>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</si>
  <si>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</si>
  <si>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</si>
  <si>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UN</t>
  </si>
  <si>
    <t>08.01.02.02.02</t>
  </si>
  <si>
    <t>CPU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</si>
  <si>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</si>
  <si>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</si>
  <si>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</si>
  <si>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</si>
  <si>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</si>
  <si>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</si>
  <si>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</si>
  <si>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</si>
  <si>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</si>
  <si>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</si>
  <si>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</si>
  <si>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</si>
  <si>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</si>
  <si>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</si>
  <si>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</si>
  <si>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</si>
  <si>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</si>
  <si>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</si>
  <si>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</si>
  <si>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</si>
  <si>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</si>
  <si>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</si>
  <si>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</si>
  <si>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</si>
  <si>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</si>
  <si>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</si>
  <si>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</si>
  <si>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</si>
  <si>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</si>
  <si>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</si>
  <si>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</si>
  <si>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</si>
  <si>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</si>
  <si>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</si>
  <si>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</si>
  <si>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</si>
  <si>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</si>
  <si>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</si>
  <si>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</si>
  <si>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</si>
  <si>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</si>
  <si>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</si>
  <si>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r>
      <rPr>
        <sz val="10"/>
        <rFont val="Century Gothic"/>
        <family val="2"/>
      </rPr>
      <t>Kit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equipamentos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composto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gaiola,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parafuso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arruela.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Techfix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</si>
  <si>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</si>
  <si>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</si>
  <si>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</si>
  <si>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</si>
  <si>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</si>
  <si>
    <r>
      <rPr>
        <b/>
        <sz val="8"/>
        <rFont val="Century Gothic"/>
        <family val="2"/>
      </rPr>
      <t>SUB-TOTAL DO ITEM 08.01.01.06</t>
    </r>
  </si>
  <si>
    <t xml:space="preserve">
Planilha de Venda Civil - FUSCO Engenharia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</si>
</sst>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mm\.dd\.yy;@"/>
    <numFmt numFmtId="166" formatCode="0.0000"/>
  </numFmts>
  <fonts count="29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color indexed="8"/>
      <name val="Arial"/>
      <family val="2"/>
    </font>
    <font>
      <b/>
      <sz val="8"/>
      <color theme="1"/>
      <name val="Century Gothic"/>
      <family val="2"/>
    </font>
    <font>
      <b/>
      <sz val="8"/>
      <color indexed="8"/>
      <name val="Century Gothic"/>
      <family val="2"/>
    </font>
    <font>
      <sz val="8"/>
      <color indexed="8"/>
      <name val="Century Gothic"/>
      <family val="2"/>
    </font>
    <font>
      <b/>
      <sz val="8"/>
      <name val="Century Gothic"/>
      <family val="2"/>
      <charset val="1"/>
    </font>
    <font>
      <sz val="8"/>
      <color theme="1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  <font>
      <sz val="8"/>
      <name val="Times New Roman"/>
      <family val="1"/>
    </font>
    <font>
      <sz val="7"/>
      <name val="Century Gothic"/>
      <family val="2"/>
    </font>
    <font>
      <sz val="8"/>
      <name val="Times New Roman"/>
      <charset val="204"/>
    </font>
    <font>
      <sz val="7"/>
      <color rgb="FF000000"/>
      <name val="Century Gothic"/>
      <family val="2"/>
    </font>
    <font>
      <b/>
      <sz val="7"/>
      <name val="Century Gothic"/>
      <family val="2"/>
    </font>
    <font>
      <sz val="7"/>
      <name val="Times New Roman"/>
      <family val="1"/>
    </font>
    <font>
      <sz val="10"/>
      <name val="Times New Roman"/>
      <family val="1"/>
    </font>
    <font>
      <sz val="10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sz val="8"/>
      <name val="Times New Roman"/>
      <family val="2"/>
      <charset val="204"/>
    </font>
    <font>
      <sz val="10"/>
      <name val="Times New Roman"/>
      <family val="2"/>
    </font>
  </fonts>
  <fills count="16">
    <fill>
      <patternFill patternType="none"/>
    </fill>
    <fill>
      <patternFill patternType="gray125"/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FFFFFF"/>
      </patternFill>
    </fill>
    <fill>
      <patternFill patternType="solid">
        <fgColor rgb="FFCCFFCC"/>
        <bgColor indexed="26"/>
      </patternFill>
    </fill>
    <fill>
      <patternFill patternType="solid">
        <fgColor rgb="FF99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41"/>
      </patternFill>
    </fill>
    <fill>
      <patternFill patternType="solid">
        <fgColor indexed="15"/>
        <bgColor indexed="41"/>
      </patternFill>
    </fill>
    <fill>
      <patternFill patternType="solid">
        <fgColor rgb="FF65FFFF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</cellStyleXfs>
  <cellXfs count="227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9" fontId="5" fillId="6" borderId="5" xfId="2" applyNumberFormat="1" applyFont="1" applyFill="1" applyBorder="1" applyAlignment="1">
      <alignment horizontal="left" vertical="center" wrapText="1"/>
    </xf>
    <xf numFmtId="4" fontId="5" fillId="6" borderId="5" xfId="2" applyNumberFormat="1" applyFont="1" applyFill="1" applyBorder="1" applyAlignment="1">
      <alignment vertical="center" wrapText="1"/>
    </xf>
    <xf numFmtId="4" fontId="6" fillId="6" borderId="5" xfId="2" applyNumberFormat="1" applyFont="1" applyFill="1" applyBorder="1" applyAlignment="1">
      <alignment horizontal="center" vertical="center"/>
    </xf>
    <xf numFmtId="4" fontId="6" fillId="6" borderId="5" xfId="1" applyNumberFormat="1" applyFont="1" applyFill="1" applyBorder="1" applyAlignment="1" applyProtection="1">
      <alignment horizontal="right" vertical="center"/>
    </xf>
    <xf numFmtId="0" fontId="5" fillId="6" borderId="5" xfId="3" applyFont="1" applyFill="1" applyBorder="1" applyAlignment="1" applyProtection="1">
      <alignment vertical="center" wrapText="1"/>
      <protection locked="0"/>
    </xf>
    <xf numFmtId="4" fontId="5" fillId="6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5" xfId="0" applyFont="1" applyFill="1" applyBorder="1" applyAlignment="1">
      <alignment horizontal="left" vertical="center" wrapText="1"/>
    </xf>
    <xf numFmtId="0" fontId="6" fillId="7" borderId="1" xfId="3" applyFont="1" applyFill="1" applyBorder="1" applyAlignment="1" applyProtection="1">
      <alignment vertical="center" wrapText="1"/>
      <protection locked="0"/>
    </xf>
    <xf numFmtId="0" fontId="6" fillId="6" borderId="5" xfId="3" applyFont="1" applyFill="1" applyBorder="1" applyAlignment="1" applyProtection="1">
      <alignment horizontal="center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6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6" xfId="0" applyFont="1" applyFill="1" applyBorder="1" applyAlignment="1">
      <alignment horizontal="left" vertical="center" wrapText="1"/>
    </xf>
    <xf numFmtId="0" fontId="6" fillId="7" borderId="7" xfId="3" applyFont="1" applyFill="1" applyBorder="1" applyAlignment="1" applyProtection="1">
      <alignment vertical="center" wrapText="1"/>
      <protection locked="0"/>
    </xf>
    <xf numFmtId="0" fontId="6" fillId="6" borderId="6" xfId="3" applyFont="1" applyFill="1" applyBorder="1" applyAlignment="1" applyProtection="1">
      <alignment horizontal="center" vertical="center" wrapText="1"/>
      <protection locked="0"/>
    </xf>
    <xf numFmtId="4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8" fillId="8" borderId="8" xfId="3" applyFont="1" applyFill="1" applyBorder="1" applyAlignment="1" applyProtection="1">
      <alignment horizontal="right" vertical="center" wrapText="1"/>
      <protection locked="0"/>
    </xf>
    <xf numFmtId="0" fontId="5" fillId="6" borderId="8" xfId="0" applyFont="1" applyFill="1" applyBorder="1" applyAlignment="1">
      <alignment horizontal="left" vertical="center" wrapText="1"/>
    </xf>
    <xf numFmtId="0" fontId="5" fillId="6" borderId="5" xfId="3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>
      <alignment horizontal="left" vertical="center" wrapText="1"/>
    </xf>
    <xf numFmtId="0" fontId="6" fillId="6" borderId="5" xfId="3" applyFont="1" applyFill="1" applyBorder="1" applyAlignment="1" applyProtection="1">
      <alignment vertical="center" wrapText="1"/>
      <protection locked="0"/>
    </xf>
    <xf numFmtId="49" fontId="9" fillId="0" borderId="8" xfId="2" applyNumberFormat="1" applyFont="1" applyFill="1" applyBorder="1" applyAlignment="1">
      <alignment wrapText="1"/>
    </xf>
    <xf numFmtId="0" fontId="6" fillId="0" borderId="5" xfId="3" applyFont="1" applyFill="1" applyBorder="1" applyAlignment="1" applyProtection="1">
      <alignment horizontal="center" vertical="center" wrapText="1"/>
      <protection locked="0"/>
    </xf>
    <xf numFmtId="49" fontId="10" fillId="0" borderId="8" xfId="2" applyNumberFormat="1" applyFont="1" applyFill="1" applyBorder="1" applyAlignment="1">
      <alignment wrapText="1"/>
    </xf>
    <xf numFmtId="0" fontId="5" fillId="0" borderId="5" xfId="3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0" fontId="6" fillId="5" borderId="5" xfId="3" applyFont="1" applyFill="1" applyBorder="1" applyAlignment="1" applyProtection="1">
      <alignment vertical="center" wrapText="1"/>
      <protection locked="0"/>
    </xf>
    <xf numFmtId="4" fontId="6" fillId="5" borderId="5" xfId="1" applyNumberFormat="1" applyFont="1" applyFill="1" applyBorder="1" applyAlignment="1" applyProtection="1">
      <alignment horizontal="right" vertical="center" wrapText="1"/>
      <protection locked="0"/>
    </xf>
    <xf numFmtId="0" fontId="5" fillId="9" borderId="8" xfId="3" applyFont="1" applyFill="1" applyBorder="1" applyAlignment="1" applyProtection="1">
      <alignment horizontal="right" vertical="center" wrapText="1"/>
      <protection locked="0"/>
    </xf>
    <xf numFmtId="0" fontId="11" fillId="6" borderId="5" xfId="3" applyFont="1" applyFill="1" applyBorder="1" applyAlignment="1" applyProtection="1">
      <alignment vertical="center" wrapText="1"/>
      <protection locked="0"/>
    </xf>
    <xf numFmtId="0" fontId="5" fillId="0" borderId="8" xfId="3" applyFont="1" applyFill="1" applyBorder="1" applyAlignment="1" applyProtection="1">
      <alignment horizontal="right" vertical="center" wrapText="1"/>
      <protection locked="0"/>
    </xf>
    <xf numFmtId="0" fontId="5" fillId="6" borderId="8" xfId="0" quotePrefix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justify" vertical="center"/>
    </xf>
    <xf numFmtId="0" fontId="6" fillId="6" borderId="8" xfId="3" applyFont="1" applyFill="1" applyBorder="1" applyAlignment="1" applyProtection="1">
      <alignment horizontal="center" vertical="center" wrapText="1"/>
      <protection locked="0"/>
    </xf>
    <xf numFmtId="4" fontId="6" fillId="6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8" xfId="0" quotePrefix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justify" vertical="center"/>
    </xf>
    <xf numFmtId="0" fontId="6" fillId="6" borderId="9" xfId="3" applyFont="1" applyFill="1" applyBorder="1" applyAlignment="1" applyProtection="1">
      <alignment horizontal="center" vertical="center" wrapText="1"/>
      <protection locked="0"/>
    </xf>
    <xf numFmtId="4" fontId="6" fillId="6" borderId="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8" xfId="0" applyFont="1" applyBorder="1" applyAlignment="1">
      <alignment horizontal="justify" vertical="center"/>
    </xf>
    <xf numFmtId="0" fontId="6" fillId="5" borderId="8" xfId="0" applyFont="1" applyFill="1" applyBorder="1" applyAlignment="1">
      <alignment horizontal="justify" vertical="center"/>
    </xf>
    <xf numFmtId="0" fontId="6" fillId="5" borderId="8" xfId="0" applyFont="1" applyFill="1" applyBorder="1" applyAlignment="1">
      <alignment horizontal="justify" vertical="center" wrapText="1"/>
    </xf>
    <xf numFmtId="4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4" quotePrefix="1" applyNumberFormat="1" applyFont="1" applyFill="1" applyBorder="1" applyAlignment="1">
      <alignment horizontal="right" vertical="center" wrapText="1"/>
    </xf>
    <xf numFmtId="2" fontId="6" fillId="0" borderId="5" xfId="4" quotePrefix="1" applyNumberFormat="1" applyFont="1" applyFill="1" applyBorder="1" applyAlignment="1">
      <alignment horizontal="right" vertical="center" wrapText="1"/>
    </xf>
    <xf numFmtId="49" fontId="6" fillId="0" borderId="5" xfId="3" applyNumberFormat="1" applyFont="1" applyFill="1" applyBorder="1" applyAlignment="1" applyProtection="1">
      <alignment horizontal="left" vertical="center" wrapText="1"/>
      <protection locked="0"/>
    </xf>
    <xf numFmtId="49" fontId="6" fillId="0" borderId="5" xfId="3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3" applyNumberFormat="1" applyFont="1" applyFill="1" applyBorder="1" applyAlignment="1" applyProtection="1">
      <alignment horizontal="left" vertical="center" wrapText="1"/>
      <protection locked="0"/>
    </xf>
    <xf numFmtId="0" fontId="5" fillId="8" borderId="8" xfId="3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>
      <alignment horizontal="justify" vertical="center"/>
    </xf>
    <xf numFmtId="0" fontId="6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justify" vertical="center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8" xfId="0" applyFont="1" applyFill="1" applyBorder="1" applyAlignment="1">
      <alignment horizontal="center" vertical="center"/>
    </xf>
    <xf numFmtId="4" fontId="6" fillId="6" borderId="8" xfId="1" applyNumberFormat="1" applyFont="1" applyFill="1" applyBorder="1" applyAlignment="1" applyProtection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</xf>
    <xf numFmtId="0" fontId="6" fillId="6" borderId="10" xfId="0" applyFont="1" applyFill="1" applyBorder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 wrapText="1"/>
    </xf>
    <xf numFmtId="0" fontId="13" fillId="0" borderId="11" xfId="4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>
      <alignment horizontal="left" vertical="center" wrapText="1"/>
    </xf>
    <xf numFmtId="0" fontId="13" fillId="0" borderId="8" xfId="4" applyFont="1" applyFill="1" applyBorder="1" applyAlignment="1" applyProtection="1">
      <alignment horizontal="center" vertical="center" wrapText="1"/>
    </xf>
    <xf numFmtId="4" fontId="6" fillId="5" borderId="1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4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14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Fill="1" applyBorder="1" applyAlignment="1">
      <alignment horizontal="left" vertical="center" wrapText="1"/>
    </xf>
    <xf numFmtId="0" fontId="14" fillId="0" borderId="15" xfId="4" applyFont="1" applyFill="1" applyBorder="1" applyAlignment="1" applyProtection="1">
      <alignment horizontal="left" vertical="center" wrapText="1"/>
    </xf>
    <xf numFmtId="0" fontId="13" fillId="0" borderId="10" xfId="4" applyFont="1" applyFill="1" applyBorder="1" applyAlignment="1" applyProtection="1">
      <alignment horizontal="left" vertical="center" wrapText="1"/>
    </xf>
    <xf numFmtId="0" fontId="13" fillId="0" borderId="8" xfId="4" applyFont="1" applyFill="1" applyBorder="1" applyAlignment="1" applyProtection="1">
      <alignment horizontal="left" vertical="center" wrapText="1"/>
    </xf>
    <xf numFmtId="0" fontId="13" fillId="0" borderId="16" xfId="4" applyFont="1" applyFill="1" applyBorder="1" applyAlignment="1" applyProtection="1">
      <alignment horizontal="left" vertical="center" wrapText="1"/>
    </xf>
    <xf numFmtId="49" fontId="6" fillId="0" borderId="5" xfId="4" quotePrefix="1" applyNumberFormat="1" applyFont="1" applyFill="1" applyBorder="1" applyAlignment="1">
      <alignment horizontal="left" vertical="center" wrapText="1"/>
    </xf>
    <xf numFmtId="49" fontId="6" fillId="0" borderId="5" xfId="4" quotePrefix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8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right" vertical="center" wrapText="1"/>
      <protection locked="0"/>
    </xf>
    <xf numFmtId="0" fontId="12" fillId="0" borderId="8" xfId="3" applyFont="1" applyFill="1" applyBorder="1" applyAlignment="1" applyProtection="1">
      <alignment horizontal="left" vertical="center" wrapText="1"/>
      <protection locked="0"/>
    </xf>
    <xf numFmtId="0" fontId="6" fillId="0" borderId="8" xfId="3" applyFont="1" applyFill="1" applyBorder="1" applyAlignment="1" applyProtection="1">
      <alignment horizontal="left" vertical="center" wrapText="1"/>
      <protection locked="0"/>
    </xf>
    <xf numFmtId="0" fontId="12" fillId="0" borderId="8" xfId="3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>
      <alignment horizontal="justify" vertical="center"/>
    </xf>
    <xf numFmtId="0" fontId="6" fillId="0" borderId="8" xfId="0" applyFont="1" applyBorder="1" applyAlignment="1">
      <alignment horizontal="justify" vertical="center" wrapText="1"/>
    </xf>
    <xf numFmtId="49" fontId="6" fillId="0" borderId="13" xfId="4" quotePrefix="1" applyNumberFormat="1" applyFont="1" applyFill="1" applyBorder="1" applyAlignment="1">
      <alignment horizontal="right" vertical="center" wrapText="1"/>
    </xf>
    <xf numFmtId="4" fontId="6" fillId="5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5" borderId="13" xfId="3" applyFont="1" applyFill="1" applyBorder="1" applyAlignment="1" applyProtection="1">
      <alignment horizontal="center" vertical="center" wrapText="1"/>
      <protection locked="0"/>
    </xf>
    <xf numFmtId="4" fontId="6" fillId="10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5" borderId="8" xfId="3" applyFont="1" applyFill="1" applyBorder="1" applyAlignment="1" applyProtection="1">
      <alignment horizontal="center" vertical="center" wrapText="1"/>
      <protection locked="0"/>
    </xf>
    <xf numFmtId="0" fontId="6" fillId="5" borderId="5" xfId="3" applyFont="1" applyFill="1" applyBorder="1" applyAlignment="1" applyProtection="1">
      <alignment horizontal="center" vertical="center" wrapText="1"/>
      <protection locked="0"/>
    </xf>
    <xf numFmtId="0" fontId="6" fillId="5" borderId="0" xfId="3" applyFont="1" applyFill="1" applyBorder="1" applyAlignment="1" applyProtection="1">
      <alignment horizontal="center" vertical="center" wrapText="1"/>
      <protection locked="0"/>
    </xf>
    <xf numFmtId="0" fontId="6" fillId="10" borderId="8" xfId="3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>
      <alignment vertical="center"/>
    </xf>
    <xf numFmtId="43" fontId="10" fillId="6" borderId="6" xfId="1" applyFont="1" applyFill="1" applyBorder="1" applyAlignment="1" applyProtection="1">
      <alignment horizontal="center" vertical="center" wrapText="1"/>
      <protection locked="0"/>
    </xf>
    <xf numFmtId="0" fontId="5" fillId="10" borderId="8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vertical="center"/>
    </xf>
    <xf numFmtId="0" fontId="6" fillId="10" borderId="8" xfId="0" applyFont="1" applyFill="1" applyBorder="1" applyAlignment="1">
      <alignment horizontal="left" vertical="center" wrapText="1"/>
    </xf>
    <xf numFmtId="0" fontId="6" fillId="0" borderId="5" xfId="3" quotePrefix="1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>
      <alignment vertical="center"/>
    </xf>
    <xf numFmtId="4" fontId="6" fillId="0" borderId="8" xfId="1" applyNumberFormat="1" applyFont="1" applyFill="1" applyBorder="1" applyAlignment="1" applyProtection="1">
      <alignment horizontal="right" vertical="center"/>
    </xf>
    <xf numFmtId="4" fontId="14" fillId="11" borderId="1" xfId="2" applyNumberFormat="1" applyFont="1" applyFill="1" applyBorder="1" applyAlignment="1" applyProtection="1">
      <alignment vertical="center" wrapText="1"/>
    </xf>
    <xf numFmtId="4" fontId="10" fillId="11" borderId="2" xfId="2" applyNumberFormat="1" applyFont="1" applyFill="1" applyBorder="1" applyAlignment="1" applyProtection="1">
      <alignment vertical="center" wrapText="1"/>
    </xf>
    <xf numFmtId="4" fontId="14" fillId="11" borderId="3" xfId="2" applyNumberFormat="1" applyFont="1" applyFill="1" applyBorder="1" applyAlignment="1" applyProtection="1">
      <alignment vertical="center" wrapText="1"/>
    </xf>
    <xf numFmtId="4" fontId="14" fillId="11" borderId="4" xfId="2" applyNumberFormat="1" applyFont="1" applyFill="1" applyBorder="1" applyAlignment="1" applyProtection="1">
      <alignment vertical="center" wrapText="1"/>
    </xf>
    <xf numFmtId="4" fontId="13" fillId="11" borderId="2" xfId="2" applyNumberFormat="1" applyFont="1" applyFill="1" applyBorder="1" applyAlignment="1" applyProtection="1">
      <alignment vertical="center" wrapText="1"/>
    </xf>
    <xf numFmtId="4" fontId="15" fillId="0" borderId="8" xfId="4" applyNumberFormat="1" applyFont="1" applyFill="1" applyBorder="1" applyAlignment="1">
      <alignment horizontal="center" vertical="center"/>
    </xf>
    <xf numFmtId="4" fontId="16" fillId="6" borderId="15" xfId="2" applyNumberFormat="1" applyFont="1" applyFill="1" applyBorder="1" applyAlignment="1">
      <alignment vertical="center" wrapText="1"/>
    </xf>
    <xf numFmtId="4" fontId="16" fillId="6" borderId="0" xfId="2" applyNumberFormat="1" applyFont="1" applyFill="1" applyBorder="1" applyAlignment="1">
      <alignment vertical="center" wrapText="1"/>
    </xf>
    <xf numFmtId="4" fontId="15" fillId="13" borderId="8" xfId="4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/>
    </xf>
    <xf numFmtId="0" fontId="0" fillId="4" borderId="24" xfId="0" applyFill="1" applyBorder="1" applyAlignment="1">
      <alignment horizontal="right" vertical="center" wrapText="1"/>
    </xf>
    <xf numFmtId="0" fontId="0" fillId="0" borderId="24" xfId="0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2" fontId="13" fillId="0" borderId="1" xfId="0" applyNumberFormat="1" applyFont="1" applyFill="1" applyBorder="1" applyAlignment="1">
      <alignment horizontal="right" vertical="center" shrinkToFit="1"/>
    </xf>
    <xf numFmtId="1" fontId="13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/>
    </xf>
    <xf numFmtId="165" fontId="13" fillId="0" borderId="1" xfId="0" applyNumberFormat="1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166" fontId="20" fillId="14" borderId="2" xfId="0" applyNumberFormat="1" applyFont="1" applyFill="1" applyBorder="1" applyAlignment="1">
      <alignment vertical="center" shrinkToFit="1"/>
    </xf>
    <xf numFmtId="0" fontId="18" fillId="14" borderId="1" xfId="0" applyFont="1" applyFill="1" applyBorder="1" applyAlignment="1">
      <alignment horizontal="left" vertical="center"/>
    </xf>
    <xf numFmtId="0" fontId="0" fillId="0" borderId="27" xfId="0" applyFill="1" applyBorder="1" applyAlignment="1">
      <alignment vertical="center"/>
    </xf>
    <xf numFmtId="0" fontId="0" fillId="0" borderId="23" xfId="0" applyFill="1" applyBorder="1" applyAlignment="1">
      <alignment vertical="center" wrapText="1"/>
    </xf>
    <xf numFmtId="0" fontId="0" fillId="0" borderId="23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15" borderId="0" xfId="0" applyFill="1" applyBorder="1" applyAlignment="1">
      <alignment horizontal="left" vertical="center"/>
    </xf>
    <xf numFmtId="0" fontId="2" fillId="15" borderId="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4" fillId="14" borderId="1" xfId="0" applyFont="1" applyFill="1" applyBorder="1" applyAlignment="1">
      <alignment horizontal="left" vertical="center" wrapText="1"/>
    </xf>
    <xf numFmtId="166" fontId="25" fillId="14" borderId="2" xfId="0" applyNumberFormat="1" applyFont="1" applyFill="1" applyBorder="1" applyAlignment="1">
      <alignment vertical="center" shrinkToFit="1"/>
    </xf>
    <xf numFmtId="0" fontId="3" fillId="0" borderId="2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4" fillId="0" borderId="26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shrinkToFit="1"/>
    </xf>
    <xf numFmtId="2" fontId="25" fillId="0" borderId="1" xfId="0" applyNumberFormat="1" applyFont="1" applyFill="1" applyBorder="1" applyAlignment="1">
      <alignment horizontal="right" vertical="center" shrinkToFit="1"/>
    </xf>
    <xf numFmtId="0" fontId="2" fillId="3" borderId="1" xfId="0" applyFont="1" applyFill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center" vertical="center" shrinkToFit="1"/>
    </xf>
    <xf numFmtId="0" fontId="2" fillId="4" borderId="25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right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horizontal="right" vertical="center" wrapText="1"/>
    </xf>
    <xf numFmtId="43" fontId="0" fillId="0" borderId="0" xfId="1" applyFont="1" applyFill="1" applyBorder="1" applyAlignment="1">
      <alignment horizontal="left" vertical="center"/>
    </xf>
    <xf numFmtId="43" fontId="20" fillId="14" borderId="4" xfId="1" applyFont="1" applyFill="1" applyBorder="1" applyAlignment="1">
      <alignment vertical="center" shrinkToFit="1"/>
    </xf>
    <xf numFmtId="43" fontId="0" fillId="0" borderId="4" xfId="1" applyFont="1" applyFill="1" applyBorder="1" applyAlignment="1">
      <alignment vertical="center"/>
    </xf>
    <xf numFmtId="43" fontId="17" fillId="2" borderId="1" xfId="1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left" vertical="center" wrapText="1"/>
    </xf>
    <xf numFmtId="43" fontId="13" fillId="0" borderId="1" xfId="1" applyFont="1" applyFill="1" applyBorder="1" applyAlignment="1">
      <alignment horizontal="right" vertical="center" shrinkToFit="1"/>
    </xf>
    <xf numFmtId="43" fontId="26" fillId="3" borderId="1" xfId="1" applyFont="1" applyFill="1" applyBorder="1" applyAlignment="1">
      <alignment horizontal="right" vertical="center" wrapText="1"/>
    </xf>
    <xf numFmtId="43" fontId="26" fillId="4" borderId="24" xfId="1" applyFont="1" applyFill="1" applyBorder="1" applyAlignment="1">
      <alignment horizontal="right" vertical="center" shrinkToFit="1"/>
    </xf>
    <xf numFmtId="43" fontId="2" fillId="0" borderId="0" xfId="1" applyFont="1" applyFill="1" applyBorder="1" applyAlignment="1">
      <alignment horizontal="left" vertical="center"/>
    </xf>
    <xf numFmtId="43" fontId="2" fillId="0" borderId="28" xfId="1" applyFont="1" applyFill="1" applyBorder="1" applyAlignment="1">
      <alignment vertical="center" wrapText="1"/>
    </xf>
    <xf numFmtId="43" fontId="25" fillId="14" borderId="4" xfId="1" applyFont="1" applyFill="1" applyBorder="1" applyAlignment="1">
      <alignment vertical="center" shrinkToFit="1"/>
    </xf>
    <xf numFmtId="43" fontId="2" fillId="0" borderId="4" xfId="1" applyFont="1" applyFill="1" applyBorder="1" applyAlignment="1">
      <alignment vertical="center" wrapText="1"/>
    </xf>
    <xf numFmtId="43" fontId="26" fillId="3" borderId="1" xfId="1" applyFont="1" applyFill="1" applyBorder="1" applyAlignment="1">
      <alignment horizontal="right" vertical="center" shrinkToFit="1"/>
    </xf>
    <xf numFmtId="43" fontId="2" fillId="3" borderId="1" xfId="1" applyFont="1" applyFill="1" applyBorder="1" applyAlignment="1">
      <alignment horizontal="left" vertical="center" wrapText="1"/>
    </xf>
    <xf numFmtId="43" fontId="25" fillId="0" borderId="1" xfId="1" applyFont="1" applyFill="1" applyBorder="1" applyAlignment="1">
      <alignment horizontal="right" vertical="center" shrinkToFit="1"/>
    </xf>
    <xf numFmtId="43" fontId="16" fillId="6" borderId="19" xfId="1" applyFont="1" applyFill="1" applyBorder="1" applyAlignment="1">
      <alignment vertical="center" wrapText="1"/>
    </xf>
    <xf numFmtId="43" fontId="16" fillId="6" borderId="21" xfId="1" applyFont="1" applyFill="1" applyBorder="1" applyAlignment="1">
      <alignment vertical="center" wrapText="1"/>
    </xf>
    <xf numFmtId="43" fontId="5" fillId="2" borderId="1" xfId="1" applyFont="1" applyFill="1" applyBorder="1" applyAlignment="1">
      <alignment horizontal="center" vertical="center" wrapText="1"/>
    </xf>
    <xf numFmtId="43" fontId="6" fillId="6" borderId="5" xfId="1" applyFont="1" applyFill="1" applyBorder="1" applyAlignment="1">
      <alignment horizontal="right" vertical="center"/>
    </xf>
    <xf numFmtId="43" fontId="5" fillId="6" borderId="5" xfId="1" applyFont="1" applyFill="1" applyBorder="1" applyAlignment="1" applyProtection="1">
      <alignment horizontal="right" vertical="center" wrapText="1"/>
      <protection locked="0"/>
    </xf>
    <xf numFmtId="43" fontId="6" fillId="6" borderId="5" xfId="1" applyFont="1" applyFill="1" applyBorder="1" applyAlignment="1" applyProtection="1">
      <alignment horizontal="right" vertical="center" wrapText="1"/>
      <protection locked="0"/>
    </xf>
    <xf numFmtId="43" fontId="3" fillId="3" borderId="1" xfId="1" applyFont="1" applyFill="1" applyBorder="1" applyAlignment="1">
      <alignment horizontal="right" vertical="center" wrapText="1"/>
    </xf>
    <xf numFmtId="43" fontId="6" fillId="0" borderId="5" xfId="1" applyFont="1" applyFill="1" applyBorder="1" applyAlignment="1" applyProtection="1">
      <alignment horizontal="center" vertical="center" wrapText="1"/>
      <protection locked="0"/>
    </xf>
    <xf numFmtId="43" fontId="6" fillId="0" borderId="5" xfId="1" applyFont="1" applyFill="1" applyBorder="1" applyAlignment="1" applyProtection="1">
      <alignment horizontal="right" vertical="center" wrapText="1"/>
      <protection locked="0"/>
    </xf>
    <xf numFmtId="43" fontId="3" fillId="4" borderId="1" xfId="1" applyFont="1" applyFill="1" applyBorder="1" applyAlignment="1">
      <alignment horizontal="right" vertical="center" wrapText="1"/>
    </xf>
    <xf numFmtId="43" fontId="5" fillId="0" borderId="8" xfId="1" applyFont="1" applyFill="1" applyBorder="1" applyAlignment="1" applyProtection="1">
      <alignment horizontal="right" vertical="center" wrapText="1"/>
      <protection locked="0"/>
    </xf>
    <xf numFmtId="43" fontId="6" fillId="6" borderId="8" xfId="1" applyFont="1" applyFill="1" applyBorder="1" applyAlignment="1" applyProtection="1">
      <alignment horizontal="right" vertical="center" wrapText="1"/>
      <protection locked="0"/>
    </xf>
    <xf numFmtId="43" fontId="6" fillId="6" borderId="8" xfId="1" applyFont="1" applyFill="1" applyBorder="1" applyAlignment="1">
      <alignment horizontal="right" vertical="center"/>
    </xf>
    <xf numFmtId="43" fontId="6" fillId="0" borderId="8" xfId="1" quotePrefix="1" applyFont="1" applyFill="1" applyBorder="1" applyAlignment="1">
      <alignment horizontal="center" vertical="center" wrapText="1"/>
    </xf>
    <xf numFmtId="43" fontId="8" fillId="0" borderId="8" xfId="1" applyFont="1" applyFill="1" applyBorder="1" applyAlignment="1" applyProtection="1">
      <alignment horizontal="right" vertical="center" wrapText="1"/>
      <protection locked="0"/>
    </xf>
    <xf numFmtId="4" fontId="14" fillId="7" borderId="1" xfId="2" applyNumberFormat="1" applyFont="1" applyFill="1" applyBorder="1" applyAlignment="1" applyProtection="1">
      <alignment horizontal="left" vertical="center" wrapText="1"/>
    </xf>
    <xf numFmtId="164" fontId="15" fillId="0" borderId="12" xfId="4" applyNumberFormat="1" applyFont="1" applyFill="1" applyBorder="1" applyAlignment="1">
      <alignment horizontal="right" vertical="center"/>
    </xf>
    <xf numFmtId="164" fontId="15" fillId="0" borderId="17" xfId="4" applyNumberFormat="1" applyFont="1" applyFill="1" applyBorder="1" applyAlignment="1">
      <alignment horizontal="right" vertical="center"/>
    </xf>
    <xf numFmtId="4" fontId="16" fillId="6" borderId="18" xfId="2" applyNumberFormat="1" applyFont="1" applyFill="1" applyBorder="1" applyAlignment="1">
      <alignment horizontal="center" vertical="center" wrapText="1"/>
    </xf>
    <xf numFmtId="4" fontId="16" fillId="6" borderId="15" xfId="2" applyNumberFormat="1" applyFont="1" applyFill="1" applyBorder="1" applyAlignment="1">
      <alignment horizontal="center" vertical="center" wrapText="1"/>
    </xf>
    <xf numFmtId="4" fontId="16" fillId="6" borderId="20" xfId="2" applyNumberFormat="1" applyFont="1" applyFill="1" applyBorder="1" applyAlignment="1">
      <alignment horizontal="center" vertical="center" wrapText="1"/>
    </xf>
    <xf numFmtId="4" fontId="16" fillId="6" borderId="0" xfId="2" applyNumberFormat="1" applyFont="1" applyFill="1" applyBorder="1" applyAlignment="1">
      <alignment horizontal="center" vertical="center" wrapText="1"/>
    </xf>
    <xf numFmtId="4" fontId="16" fillId="6" borderId="22" xfId="2" applyNumberFormat="1" applyFont="1" applyFill="1" applyBorder="1" applyAlignment="1">
      <alignment horizontal="center" vertical="center" wrapText="1"/>
    </xf>
    <xf numFmtId="4" fontId="16" fillId="6" borderId="23" xfId="2" applyNumberFormat="1" applyFont="1" applyFill="1" applyBorder="1" applyAlignment="1">
      <alignment horizontal="center" vertical="center" wrapText="1"/>
    </xf>
    <xf numFmtId="4" fontId="5" fillId="12" borderId="8" xfId="4" applyNumberFormat="1" applyFont="1" applyFill="1" applyBorder="1" applyAlignment="1">
      <alignment horizontal="left" vertical="center"/>
    </xf>
    <xf numFmtId="164" fontId="15" fillId="13" borderId="8" xfId="4" applyNumberFormat="1" applyFont="1" applyFill="1" applyBorder="1" applyAlignment="1">
      <alignment horizontal="left" vertical="center"/>
    </xf>
    <xf numFmtId="0" fontId="0" fillId="0" borderId="30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</cellXfs>
  <cellStyles count="5">
    <cellStyle name="Ênfase1 2" xfId="4" xr:uid="{00000000-0005-0000-0000-000000000000}"/>
    <cellStyle name="Normal" xfId="0" builtinId="0"/>
    <cellStyle name="Normal 2" xfId="3" xr:uid="{00000000-0005-0000-0000-000002000000}"/>
    <cellStyle name="Texto Explicativo 2 17" xfId="2" xr:uid="{00000000-0005-0000-0000-000003000000}"/>
    <cellStyle name="Vírgula" xfId="1" builtinId="3"/>
  </cellStyles>
  <dxfs count="0"/>
  <tableStyles count="0" defaultTableStyle="TableStyleMedium9" defaultPivotStyle="PivotStyleLight16"/>
  <colors>
    <mruColors>
      <color rgb="FFFF3399"/>
      <color rgb="FF66FF66"/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466725</xdr:colOff>
      <xdr:row>1</xdr:row>
      <xdr:rowOff>109015</xdr:rowOff>
    </xdr:from>
    <xdr:ext cx="1838325" cy="624894"/>
    <xdr:pic>
      <xdr:nvPicPr>
        <xdr:cNvPr id="4" name="image1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7900" y="270940"/>
          <a:ext cx="1838325" cy="624894"/>
        </a:xfrm>
        <a:prstGeom prst="rect">
          <a:avLst/>
        </a:prstGeom>
      </xdr:spPr>
    </xdr:pic>
    <xdr:clientData/>
  </xdr:oneCellAnchor>
  <xdr:twoCellAnchor editAs="oneCell">
    <xdr:from>
      <xdr:col>1</xdr:col>
      <xdr:colOff>28575</xdr:colOff>
      <xdr:row>1</xdr:row>
      <xdr:rowOff>19051</xdr:rowOff>
    </xdr:from>
    <xdr:to>
      <xdr:col>2</xdr:col>
      <xdr:colOff>447675</xdr:colOff>
      <xdr:row>5</xdr:row>
      <xdr:rowOff>130021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91A64F6-7665-4F5C-8C66-A923DDD62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80976"/>
          <a:ext cx="923925" cy="7586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36733</xdr:colOff>
      <xdr:row>1</xdr:row>
      <xdr:rowOff>67236</xdr:rowOff>
    </xdr:from>
    <xdr:ext cx="1645920" cy="691896"/>
    <xdr:pic>
      <xdr:nvPicPr>
        <xdr:cNvPr id="2" name="image1.jpeg">
          <a:extLst>
            <a:ext uri="{FF2B5EF4-FFF2-40B4-BE49-F238E27FC236}">
              <a16:creationId xmlns:a16="http://schemas.microsoft.com/office/drawing/2014/main" id="{635E5B72-F7C4-4FF5-B6A0-A5070C5D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3" y="229161"/>
          <a:ext cx="1645920" cy="691896"/>
        </a:xfrm>
        <a:prstGeom prst="rect">
          <a:avLst/>
        </a:prstGeom>
      </xdr:spPr>
    </xdr:pic>
    <xdr:clientData/>
  </xdr:oneCellAnchor>
  <xdr:twoCellAnchor editAs="oneCell">
    <xdr:from>
      <xdr:col>5</xdr:col>
      <xdr:colOff>3638550</xdr:colOff>
      <xdr:row>1</xdr:row>
      <xdr:rowOff>28575</xdr:rowOff>
    </xdr:from>
    <xdr:to>
      <xdr:col>6</xdr:col>
      <xdr:colOff>390525</xdr:colOff>
      <xdr:row>2</xdr:row>
      <xdr:rowOff>434820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EA0A51D-D341-417C-B175-6955ED8B2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90500"/>
          <a:ext cx="923925" cy="7586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>
          <a:extLst>
            <a:ext uri="{FF2B5EF4-FFF2-40B4-BE49-F238E27FC236}">
              <a16:creationId xmlns:a16="http://schemas.microsoft.com/office/drawing/2014/main" id="{B2C035C9-518E-4561-9B7B-8AE72529A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207" y="217394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3258493</xdr:colOff>
      <xdr:row>1</xdr:row>
      <xdr:rowOff>57150</xdr:rowOff>
    </xdr:from>
    <xdr:to>
      <xdr:col>6</xdr:col>
      <xdr:colOff>552450</xdr:colOff>
      <xdr:row>2</xdr:row>
      <xdr:rowOff>333375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EB874B7-7D83-4794-98AA-FD53BEC37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8518" y="219075"/>
          <a:ext cx="846782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43"/>
  <sheetViews>
    <sheetView showGridLines="0" zoomScaleNormal="100" workbookViewId="0">
      <pane ySplit="11" topLeftCell="A132" activePane="bottomLeft" state="frozen"/>
      <selection pane="bottomLeft" activeCell="C140" sqref="C140"/>
    </sheetView>
  </sheetViews>
  <sheetFormatPr defaultRowHeight="12.75" x14ac:dyDescent="0.2"/>
  <cols>
    <col min="1" max="1" width="2.5" style="1" customWidth="1"/>
    <col min="2" max="2" width="8.83203125" style="1" customWidth="1"/>
    <col min="3" max="3" width="66.83203125" style="1" customWidth="1"/>
    <col min="4" max="4" width="9" style="1" customWidth="1"/>
    <col min="5" max="5" width="11" style="1" customWidth="1"/>
    <col min="6" max="6" width="12.6640625" style="1" customWidth="1"/>
    <col min="7" max="7" width="20.5" style="189" customWidth="1"/>
    <col min="8" max="16384" width="9.33203125" style="1"/>
  </cols>
  <sheetData>
    <row r="2" spans="2:7" x14ac:dyDescent="0.2">
      <c r="B2" s="214" t="s">
        <v>523</v>
      </c>
      <c r="C2" s="215"/>
      <c r="D2" s="215"/>
      <c r="E2" s="104"/>
      <c r="F2" s="104"/>
      <c r="G2" s="196"/>
    </row>
    <row r="3" spans="2:7" x14ac:dyDescent="0.2">
      <c r="B3" s="216"/>
      <c r="C3" s="217"/>
      <c r="D3" s="217"/>
      <c r="E3" s="105"/>
      <c r="F3" s="105"/>
      <c r="G3" s="197"/>
    </row>
    <row r="4" spans="2:7" x14ac:dyDescent="0.2">
      <c r="B4" s="216"/>
      <c r="C4" s="217"/>
      <c r="D4" s="217"/>
      <c r="E4" s="105"/>
      <c r="F4" s="105"/>
      <c r="G4" s="197"/>
    </row>
    <row r="5" spans="2:7" x14ac:dyDescent="0.2">
      <c r="B5" s="216"/>
      <c r="C5" s="217"/>
      <c r="D5" s="217"/>
      <c r="E5" s="105"/>
      <c r="F5" s="105"/>
      <c r="G5" s="197"/>
    </row>
    <row r="6" spans="2:7" x14ac:dyDescent="0.2">
      <c r="B6" s="216"/>
      <c r="C6" s="217"/>
      <c r="D6" s="217"/>
      <c r="E6" s="105"/>
      <c r="F6" s="105"/>
      <c r="G6" s="197"/>
    </row>
    <row r="7" spans="2:7" x14ac:dyDescent="0.2">
      <c r="B7" s="216"/>
      <c r="C7" s="217"/>
      <c r="D7" s="217"/>
      <c r="E7" s="220" t="s">
        <v>255</v>
      </c>
      <c r="F7" s="220"/>
      <c r="G7" s="220"/>
    </row>
    <row r="8" spans="2:7" ht="13.5" customHeight="1" x14ac:dyDescent="0.2">
      <c r="B8" s="218"/>
      <c r="C8" s="219"/>
      <c r="D8" s="219"/>
      <c r="E8" s="106" t="s">
        <v>256</v>
      </c>
      <c r="F8" s="221">
        <v>1.25</v>
      </c>
      <c r="G8" s="221"/>
    </row>
    <row r="9" spans="2:7" ht="13.5" x14ac:dyDescent="0.2">
      <c r="B9" s="98" t="s">
        <v>253</v>
      </c>
      <c r="C9" s="99" t="s">
        <v>0</v>
      </c>
      <c r="D9" s="100"/>
      <c r="E9" s="101" t="s">
        <v>1</v>
      </c>
      <c r="F9" s="211"/>
      <c r="G9" s="211"/>
    </row>
    <row r="10" spans="2:7" ht="13.5" customHeight="1" x14ac:dyDescent="0.2">
      <c r="B10" s="98" t="s">
        <v>254</v>
      </c>
      <c r="C10" s="102" t="s">
        <v>257</v>
      </c>
      <c r="D10" s="100"/>
      <c r="E10" s="103"/>
      <c r="F10" s="212"/>
      <c r="G10" s="213"/>
    </row>
    <row r="11" spans="2:7" s="2" customFormat="1" ht="25.5" x14ac:dyDescent="0.2">
      <c r="B11" s="107" t="s">
        <v>2</v>
      </c>
      <c r="C11" s="107" t="s">
        <v>250</v>
      </c>
      <c r="D11" s="107" t="s">
        <v>3</v>
      </c>
      <c r="E11" s="107" t="s">
        <v>4</v>
      </c>
      <c r="F11" s="107" t="s">
        <v>251</v>
      </c>
      <c r="G11" s="198" t="s">
        <v>252</v>
      </c>
    </row>
    <row r="12" spans="2:7" ht="13.5" x14ac:dyDescent="0.2">
      <c r="B12" s="3" t="s">
        <v>57</v>
      </c>
      <c r="C12" s="4" t="s">
        <v>58</v>
      </c>
      <c r="D12" s="5"/>
      <c r="E12" s="6"/>
      <c r="F12" s="6"/>
      <c r="G12" s="199"/>
    </row>
    <row r="13" spans="2:7" ht="13.5" x14ac:dyDescent="0.2">
      <c r="B13" s="3" t="s">
        <v>29</v>
      </c>
      <c r="C13" s="7" t="s">
        <v>59</v>
      </c>
      <c r="D13" s="5"/>
      <c r="E13" s="8"/>
      <c r="F13" s="8"/>
      <c r="G13" s="200"/>
    </row>
    <row r="14" spans="2:7" ht="13.5" x14ac:dyDescent="0.2">
      <c r="B14" s="9" t="s">
        <v>60</v>
      </c>
      <c r="C14" s="10" t="s">
        <v>61</v>
      </c>
      <c r="D14" s="11" t="s">
        <v>5</v>
      </c>
      <c r="E14" s="12">
        <v>3</v>
      </c>
      <c r="F14" s="13">
        <v>4460</v>
      </c>
      <c r="G14" s="201">
        <f>E14*F14</f>
        <v>13380</v>
      </c>
    </row>
    <row r="15" spans="2:7" ht="27" x14ac:dyDescent="0.2">
      <c r="B15" s="14" t="s">
        <v>62</v>
      </c>
      <c r="C15" s="15" t="s">
        <v>63</v>
      </c>
      <c r="D15" s="16" t="s">
        <v>6</v>
      </c>
      <c r="E15" s="17">
        <v>32</v>
      </c>
      <c r="F15" s="13">
        <v>118.55</v>
      </c>
      <c r="G15" s="201">
        <f t="shared" ref="G15:G16" si="0">E15*F15</f>
        <v>3793.6</v>
      </c>
    </row>
    <row r="16" spans="2:7" ht="27" x14ac:dyDescent="0.2">
      <c r="B16" s="14" t="s">
        <v>64</v>
      </c>
      <c r="C16" s="15" t="s">
        <v>65</v>
      </c>
      <c r="D16" s="16" t="s">
        <v>5</v>
      </c>
      <c r="E16" s="17">
        <v>3</v>
      </c>
      <c r="F16" s="13">
        <v>7511.26</v>
      </c>
      <c r="G16" s="201">
        <f t="shared" si="0"/>
        <v>22533.78</v>
      </c>
    </row>
    <row r="17" spans="2:7" x14ac:dyDescent="0.2">
      <c r="B17" s="18"/>
      <c r="C17" s="18" t="s">
        <v>66</v>
      </c>
      <c r="D17" s="18"/>
      <c r="E17" s="18"/>
      <c r="F17" s="18"/>
      <c r="G17" s="202">
        <f>SUBTOTAL(9,G14:G16)</f>
        <v>39707.379999999997</v>
      </c>
    </row>
    <row r="18" spans="2:7" x14ac:dyDescent="0.2">
      <c r="B18" s="19" t="s">
        <v>67</v>
      </c>
      <c r="C18" s="7" t="s">
        <v>68</v>
      </c>
      <c r="D18" s="20"/>
      <c r="E18" s="8"/>
      <c r="F18" s="8"/>
      <c r="G18" s="200"/>
    </row>
    <row r="19" spans="2:7" ht="13.5" x14ac:dyDescent="0.2">
      <c r="B19" s="21" t="s">
        <v>69</v>
      </c>
      <c r="C19" s="22" t="s">
        <v>70</v>
      </c>
      <c r="D19" s="11" t="s">
        <v>7</v>
      </c>
      <c r="E19" s="12">
        <v>1</v>
      </c>
      <c r="F19" s="13">
        <v>370.44</v>
      </c>
      <c r="G19" s="201">
        <f>E19*F19</f>
        <v>370.44</v>
      </c>
    </row>
    <row r="20" spans="2:7" x14ac:dyDescent="0.2">
      <c r="B20" s="18"/>
      <c r="C20" s="18" t="s">
        <v>71</v>
      </c>
      <c r="D20" s="18"/>
      <c r="E20" s="18"/>
      <c r="F20" s="18"/>
      <c r="G20" s="202">
        <f>SUBTOTAL(9,G18:G19)</f>
        <v>370.44</v>
      </c>
    </row>
    <row r="21" spans="2:7" ht="13.5" x14ac:dyDescent="0.25">
      <c r="B21" s="19" t="s">
        <v>30</v>
      </c>
      <c r="C21" s="23" t="s">
        <v>72</v>
      </c>
      <c r="D21" s="24"/>
      <c r="E21" s="24"/>
      <c r="F21" s="24"/>
      <c r="G21" s="203"/>
    </row>
    <row r="22" spans="2:7" ht="13.5" x14ac:dyDescent="0.3">
      <c r="B22" s="21" t="s">
        <v>73</v>
      </c>
      <c r="C22" s="25" t="s">
        <v>74</v>
      </c>
      <c r="D22" s="20" t="s">
        <v>8</v>
      </c>
      <c r="E22" s="12">
        <v>1</v>
      </c>
      <c r="F22" s="13">
        <v>2154.3000000000002</v>
      </c>
      <c r="G22" s="201">
        <f>E22*F22</f>
        <v>2154.3000000000002</v>
      </c>
    </row>
    <row r="23" spans="2:7" x14ac:dyDescent="0.2">
      <c r="B23" s="18"/>
      <c r="C23" s="18" t="s">
        <v>75</v>
      </c>
      <c r="D23" s="18"/>
      <c r="E23" s="18"/>
      <c r="F23" s="18"/>
      <c r="G23" s="202">
        <f>SUBTOTAL(9,G21:G22)</f>
        <v>2154.3000000000002</v>
      </c>
    </row>
    <row r="24" spans="2:7" ht="13.5" x14ac:dyDescent="0.2">
      <c r="B24" s="19" t="s">
        <v>31</v>
      </c>
      <c r="C24" s="26" t="s">
        <v>76</v>
      </c>
      <c r="D24" s="24"/>
      <c r="E24" s="12"/>
      <c r="F24" s="12"/>
      <c r="G24" s="204"/>
    </row>
    <row r="25" spans="2:7" ht="13.5" x14ac:dyDescent="0.2">
      <c r="B25" s="27" t="s">
        <v>77</v>
      </c>
      <c r="C25" s="28" t="s">
        <v>78</v>
      </c>
      <c r="D25" s="24" t="s">
        <v>9</v>
      </c>
      <c r="E25" s="29">
        <v>25</v>
      </c>
      <c r="F25" s="13">
        <v>56.96</v>
      </c>
      <c r="G25" s="201">
        <f>E25*F25</f>
        <v>1424</v>
      </c>
    </row>
    <row r="26" spans="2:7" x14ac:dyDescent="0.2">
      <c r="B26" s="18"/>
      <c r="C26" s="18" t="s">
        <v>79</v>
      </c>
      <c r="D26" s="18"/>
      <c r="E26" s="18"/>
      <c r="F26" s="18"/>
      <c r="G26" s="202">
        <f>SUBTOTAL(9,G24:G25)</f>
        <v>1424</v>
      </c>
    </row>
    <row r="27" spans="2:7" x14ac:dyDescent="0.2">
      <c r="B27" s="30"/>
      <c r="C27" s="30" t="s">
        <v>80</v>
      </c>
      <c r="D27" s="30"/>
      <c r="E27" s="30"/>
      <c r="F27" s="30"/>
      <c r="G27" s="205">
        <f>G26+G23+G20+G17</f>
        <v>43656.119999999995</v>
      </c>
    </row>
    <row r="28" spans="2:7" x14ac:dyDescent="0.2">
      <c r="B28" s="3" t="s">
        <v>81</v>
      </c>
      <c r="C28" s="31" t="s">
        <v>82</v>
      </c>
      <c r="D28" s="32"/>
      <c r="E28" s="32"/>
      <c r="F28" s="32"/>
      <c r="G28" s="206"/>
    </row>
    <row r="29" spans="2:7" ht="13.5" x14ac:dyDescent="0.2">
      <c r="B29" s="33" t="s">
        <v>32</v>
      </c>
      <c r="C29" s="34" t="s">
        <v>83</v>
      </c>
      <c r="D29" s="35"/>
      <c r="E29" s="36"/>
      <c r="F29" s="36"/>
      <c r="G29" s="207"/>
    </row>
    <row r="30" spans="2:7" ht="13.5" x14ac:dyDescent="0.2">
      <c r="B30" s="37" t="s">
        <v>84</v>
      </c>
      <c r="C30" s="38" t="s">
        <v>85</v>
      </c>
      <c r="D30" s="39" t="s">
        <v>10</v>
      </c>
      <c r="E30" s="40">
        <v>0.42</v>
      </c>
      <c r="F30" s="13">
        <v>38.130000000000003</v>
      </c>
      <c r="G30" s="201">
        <f t="shared" ref="G30:G38" si="1">E30*F30</f>
        <v>16.014600000000002</v>
      </c>
    </row>
    <row r="31" spans="2:7" ht="13.5" x14ac:dyDescent="0.2">
      <c r="B31" s="21" t="s">
        <v>86</v>
      </c>
      <c r="C31" s="41" t="s">
        <v>87</v>
      </c>
      <c r="D31" s="24" t="s">
        <v>9</v>
      </c>
      <c r="E31" s="29">
        <v>353.5</v>
      </c>
      <c r="F31" s="13">
        <v>6.96</v>
      </c>
      <c r="G31" s="201">
        <f t="shared" si="1"/>
        <v>2460.36</v>
      </c>
    </row>
    <row r="32" spans="2:7" ht="13.5" x14ac:dyDescent="0.2">
      <c r="B32" s="37" t="s">
        <v>88</v>
      </c>
      <c r="C32" s="42" t="s">
        <v>89</v>
      </c>
      <c r="D32" s="24" t="s">
        <v>9</v>
      </c>
      <c r="E32" s="29">
        <v>106</v>
      </c>
      <c r="F32" s="13">
        <v>12.36</v>
      </c>
      <c r="G32" s="201">
        <f t="shared" si="1"/>
        <v>1310.1599999999999</v>
      </c>
    </row>
    <row r="33" spans="2:7" ht="13.5" x14ac:dyDescent="0.2">
      <c r="B33" s="37" t="s">
        <v>90</v>
      </c>
      <c r="C33" s="43" t="s">
        <v>91</v>
      </c>
      <c r="D33" s="24" t="s">
        <v>9</v>
      </c>
      <c r="E33" s="29">
        <v>47.5</v>
      </c>
      <c r="F33" s="13">
        <v>10.45</v>
      </c>
      <c r="G33" s="201">
        <f t="shared" si="1"/>
        <v>496.37499999999994</v>
      </c>
    </row>
    <row r="34" spans="2:7" ht="13.5" x14ac:dyDescent="0.2">
      <c r="B34" s="37" t="s">
        <v>92</v>
      </c>
      <c r="C34" s="27" t="s">
        <v>93</v>
      </c>
      <c r="D34" s="44" t="s">
        <v>11</v>
      </c>
      <c r="E34" s="45" t="s">
        <v>94</v>
      </c>
      <c r="F34" s="13">
        <v>7.29</v>
      </c>
      <c r="G34" s="201">
        <f t="shared" si="1"/>
        <v>14.58</v>
      </c>
    </row>
    <row r="35" spans="2:7" ht="13.5" x14ac:dyDescent="0.2">
      <c r="B35" s="37" t="s">
        <v>95</v>
      </c>
      <c r="C35" s="47" t="s">
        <v>96</v>
      </c>
      <c r="D35" s="48" t="s">
        <v>11</v>
      </c>
      <c r="E35" s="45" t="s">
        <v>97</v>
      </c>
      <c r="F35" s="13">
        <v>14.58</v>
      </c>
      <c r="G35" s="201">
        <f t="shared" si="1"/>
        <v>14.58</v>
      </c>
    </row>
    <row r="36" spans="2:7" ht="13.5" x14ac:dyDescent="0.2">
      <c r="B36" s="37" t="s">
        <v>98</v>
      </c>
      <c r="C36" s="49" t="s">
        <v>99</v>
      </c>
      <c r="D36" s="48" t="s">
        <v>12</v>
      </c>
      <c r="E36" s="45" t="s">
        <v>100</v>
      </c>
      <c r="F36" s="13">
        <v>6.56</v>
      </c>
      <c r="G36" s="201">
        <f t="shared" si="1"/>
        <v>15.416</v>
      </c>
    </row>
    <row r="37" spans="2:7" ht="13.5" x14ac:dyDescent="0.2">
      <c r="B37" s="37" t="s">
        <v>101</v>
      </c>
      <c r="C37" s="42" t="s">
        <v>102</v>
      </c>
      <c r="D37" s="24" t="s">
        <v>9</v>
      </c>
      <c r="E37" s="29">
        <v>50</v>
      </c>
      <c r="F37" s="13">
        <v>2.29</v>
      </c>
      <c r="G37" s="201">
        <f t="shared" si="1"/>
        <v>114.5</v>
      </c>
    </row>
    <row r="38" spans="2:7" ht="13.5" x14ac:dyDescent="0.2">
      <c r="B38" s="37" t="s">
        <v>103</v>
      </c>
      <c r="C38" s="42" t="s">
        <v>104</v>
      </c>
      <c r="D38" s="24" t="s">
        <v>12</v>
      </c>
      <c r="E38" s="12">
        <v>144</v>
      </c>
      <c r="F38" s="13">
        <v>5.24</v>
      </c>
      <c r="G38" s="201">
        <f t="shared" si="1"/>
        <v>754.56000000000006</v>
      </c>
    </row>
    <row r="39" spans="2:7" x14ac:dyDescent="0.2">
      <c r="B39" s="18"/>
      <c r="C39" s="50" t="s">
        <v>105</v>
      </c>
      <c r="D39" s="18"/>
      <c r="E39" s="18"/>
      <c r="F39" s="18"/>
      <c r="G39" s="202">
        <f>SUBTOTAL(9,G29:G38)</f>
        <v>5196.5456000000004</v>
      </c>
    </row>
    <row r="40" spans="2:7" ht="13.5" x14ac:dyDescent="0.2">
      <c r="B40" s="33" t="s">
        <v>33</v>
      </c>
      <c r="C40" s="51" t="s">
        <v>106</v>
      </c>
      <c r="D40" s="24"/>
      <c r="E40" s="29"/>
      <c r="F40" s="13"/>
      <c r="G40" s="201"/>
    </row>
    <row r="41" spans="2:7" ht="13.5" x14ac:dyDescent="0.2">
      <c r="B41" s="37" t="s">
        <v>107</v>
      </c>
      <c r="C41" s="41" t="s">
        <v>108</v>
      </c>
      <c r="D41" s="24" t="s">
        <v>9</v>
      </c>
      <c r="E41" s="29">
        <v>3.36</v>
      </c>
      <c r="F41" s="13">
        <v>10.45</v>
      </c>
      <c r="G41" s="201">
        <f t="shared" ref="G41:G44" si="2">E41*F41</f>
        <v>35.111999999999995</v>
      </c>
    </row>
    <row r="42" spans="2:7" ht="13.5" x14ac:dyDescent="0.2">
      <c r="B42" s="37" t="s">
        <v>109</v>
      </c>
      <c r="C42" s="43" t="s">
        <v>110</v>
      </c>
      <c r="D42" s="24" t="s">
        <v>9</v>
      </c>
      <c r="E42" s="29">
        <v>115</v>
      </c>
      <c r="F42" s="13">
        <v>17.41</v>
      </c>
      <c r="G42" s="201">
        <f t="shared" si="2"/>
        <v>2002.15</v>
      </c>
    </row>
    <row r="43" spans="2:7" ht="13.5" x14ac:dyDescent="0.2">
      <c r="B43" s="37" t="s">
        <v>111</v>
      </c>
      <c r="C43" s="47" t="s">
        <v>112</v>
      </c>
      <c r="D43" s="48" t="s">
        <v>11</v>
      </c>
      <c r="E43" s="45" t="s">
        <v>94</v>
      </c>
      <c r="F43" s="13">
        <v>4.37</v>
      </c>
      <c r="G43" s="201">
        <f t="shared" si="2"/>
        <v>8.74</v>
      </c>
    </row>
    <row r="44" spans="2:7" ht="13.5" x14ac:dyDescent="0.2">
      <c r="B44" s="37" t="s">
        <v>113</v>
      </c>
      <c r="C44" s="42" t="s">
        <v>50</v>
      </c>
      <c r="D44" s="24" t="s">
        <v>12</v>
      </c>
      <c r="E44" s="29">
        <v>166</v>
      </c>
      <c r="F44" s="13">
        <v>1.46</v>
      </c>
      <c r="G44" s="201">
        <f t="shared" si="2"/>
        <v>242.35999999999999</v>
      </c>
    </row>
    <row r="45" spans="2:7" x14ac:dyDescent="0.2">
      <c r="B45" s="18"/>
      <c r="C45" s="50" t="s">
        <v>114</v>
      </c>
      <c r="D45" s="18"/>
      <c r="E45" s="18"/>
      <c r="F45" s="18"/>
      <c r="G45" s="202">
        <f>SUBTOTAL(9,G41:G44)</f>
        <v>2288.3620000000001</v>
      </c>
    </row>
    <row r="46" spans="2:7" ht="13.5" x14ac:dyDescent="0.2">
      <c r="B46" s="19" t="s">
        <v>34</v>
      </c>
      <c r="C46" s="51" t="s">
        <v>115</v>
      </c>
      <c r="D46" s="35"/>
      <c r="E46" s="36"/>
      <c r="F46" s="36"/>
      <c r="G46" s="207"/>
    </row>
    <row r="47" spans="2:7" ht="13.5" x14ac:dyDescent="0.2">
      <c r="B47" s="52" t="s">
        <v>116</v>
      </c>
      <c r="C47" s="53" t="s">
        <v>117</v>
      </c>
      <c r="D47" s="35" t="s">
        <v>10</v>
      </c>
      <c r="E47" s="54">
        <v>18</v>
      </c>
      <c r="F47" s="13">
        <v>30</v>
      </c>
      <c r="G47" s="201">
        <f>E47*F47</f>
        <v>540</v>
      </c>
    </row>
    <row r="48" spans="2:7" x14ac:dyDescent="0.2">
      <c r="B48" s="18"/>
      <c r="C48" s="18" t="s">
        <v>118</v>
      </c>
      <c r="D48" s="18"/>
      <c r="E48" s="18"/>
      <c r="F48" s="18"/>
      <c r="G48" s="202">
        <f>SUBTOTAL(9,G47)</f>
        <v>540</v>
      </c>
    </row>
    <row r="49" spans="2:7" x14ac:dyDescent="0.2">
      <c r="B49" s="30"/>
      <c r="C49" s="30" t="s">
        <v>119</v>
      </c>
      <c r="D49" s="30"/>
      <c r="E49" s="30"/>
      <c r="F49" s="30"/>
      <c r="G49" s="205">
        <f>G48+G45+G39</f>
        <v>8024.9076000000005</v>
      </c>
    </row>
    <row r="50" spans="2:7" ht="13.5" x14ac:dyDescent="0.2">
      <c r="B50" s="33" t="s">
        <v>120</v>
      </c>
      <c r="C50" s="51" t="s">
        <v>121</v>
      </c>
      <c r="D50" s="55"/>
      <c r="E50" s="56"/>
      <c r="F50" s="57"/>
      <c r="G50" s="206"/>
    </row>
    <row r="51" spans="2:7" ht="13.5" x14ac:dyDescent="0.2">
      <c r="B51" s="19" t="s">
        <v>35</v>
      </c>
      <c r="C51" s="51" t="s">
        <v>122</v>
      </c>
      <c r="D51" s="55"/>
      <c r="E51" s="56"/>
      <c r="F51" s="56"/>
      <c r="G51" s="208"/>
    </row>
    <row r="52" spans="2:7" ht="13.5" x14ac:dyDescent="0.2">
      <c r="B52" s="21" t="s">
        <v>123</v>
      </c>
      <c r="C52" s="41" t="s">
        <v>124</v>
      </c>
      <c r="D52" s="24" t="s">
        <v>9</v>
      </c>
      <c r="E52" s="29">
        <v>116</v>
      </c>
      <c r="F52" s="13">
        <v>75</v>
      </c>
      <c r="G52" s="201">
        <f t="shared" ref="G52:G55" si="3">E52*F52</f>
        <v>8700</v>
      </c>
    </row>
    <row r="53" spans="2:7" ht="27" x14ac:dyDescent="0.2">
      <c r="B53" s="58" t="s">
        <v>125</v>
      </c>
      <c r="C53" s="59" t="s">
        <v>126</v>
      </c>
      <c r="D53" s="60" t="s">
        <v>9</v>
      </c>
      <c r="E53" s="29">
        <v>115</v>
      </c>
      <c r="F53" s="13">
        <v>66.459999999999994</v>
      </c>
      <c r="G53" s="201">
        <f t="shared" si="3"/>
        <v>7642.9</v>
      </c>
    </row>
    <row r="54" spans="2:7" ht="13.5" x14ac:dyDescent="0.2">
      <c r="B54" s="61" t="s">
        <v>127</v>
      </c>
      <c r="C54" s="21" t="s">
        <v>128</v>
      </c>
      <c r="D54" s="62" t="s">
        <v>12</v>
      </c>
      <c r="E54" s="63">
        <v>96</v>
      </c>
      <c r="F54" s="13">
        <v>3.83</v>
      </c>
      <c r="G54" s="201">
        <f t="shared" si="3"/>
        <v>367.68</v>
      </c>
    </row>
    <row r="55" spans="2:7" ht="27" x14ac:dyDescent="0.2">
      <c r="B55" s="21" t="s">
        <v>129</v>
      </c>
      <c r="C55" s="21" t="s">
        <v>130</v>
      </c>
      <c r="D55" s="48" t="s">
        <v>11</v>
      </c>
      <c r="E55" s="64">
        <v>3</v>
      </c>
      <c r="F55" s="13">
        <v>3876.46</v>
      </c>
      <c r="G55" s="201">
        <f t="shared" si="3"/>
        <v>11629.380000000001</v>
      </c>
    </row>
    <row r="56" spans="2:7" x14ac:dyDescent="0.2">
      <c r="B56" s="18"/>
      <c r="C56" s="50" t="s">
        <v>131</v>
      </c>
      <c r="D56" s="18"/>
      <c r="E56" s="18"/>
      <c r="F56" s="18"/>
      <c r="G56" s="202">
        <f>SUBTOTAL(9,G51:G55)</f>
        <v>28339.96</v>
      </c>
    </row>
    <row r="57" spans="2:7" ht="13.5" x14ac:dyDescent="0.2">
      <c r="B57" s="19" t="s">
        <v>36</v>
      </c>
      <c r="C57" s="51" t="s">
        <v>13</v>
      </c>
      <c r="D57" s="55"/>
      <c r="E57" s="56"/>
      <c r="F57" s="56"/>
      <c r="G57" s="208"/>
    </row>
    <row r="58" spans="2:7" ht="13.5" x14ac:dyDescent="0.2">
      <c r="B58" s="21" t="s">
        <v>132</v>
      </c>
      <c r="C58" s="21" t="s">
        <v>54</v>
      </c>
      <c r="D58" s="62" t="s">
        <v>9</v>
      </c>
      <c r="E58" s="65">
        <v>0.84</v>
      </c>
      <c r="F58" s="13">
        <v>40.94</v>
      </c>
      <c r="G58" s="201">
        <f t="shared" ref="G58:G60" si="4">E58*F58</f>
        <v>34.389599999999994</v>
      </c>
    </row>
    <row r="59" spans="2:7" ht="13.5" x14ac:dyDescent="0.2">
      <c r="B59" s="21" t="s">
        <v>133</v>
      </c>
      <c r="C59" s="21" t="s">
        <v>134</v>
      </c>
      <c r="D59" s="62" t="s">
        <v>12</v>
      </c>
      <c r="E59" s="64">
        <v>144</v>
      </c>
      <c r="F59" s="13">
        <v>6.68</v>
      </c>
      <c r="G59" s="201">
        <f t="shared" si="4"/>
        <v>961.92</v>
      </c>
    </row>
    <row r="60" spans="2:7" ht="13.5" x14ac:dyDescent="0.2">
      <c r="B60" s="21" t="s">
        <v>135</v>
      </c>
      <c r="C60" s="21" t="s">
        <v>136</v>
      </c>
      <c r="D60" s="62" t="s">
        <v>9</v>
      </c>
      <c r="E60" s="65">
        <v>0.63</v>
      </c>
      <c r="F60" s="13">
        <v>80.239999999999995</v>
      </c>
      <c r="G60" s="201">
        <f t="shared" si="4"/>
        <v>50.551199999999994</v>
      </c>
    </row>
    <row r="61" spans="2:7" x14ac:dyDescent="0.2">
      <c r="B61" s="18"/>
      <c r="C61" s="50" t="s">
        <v>137</v>
      </c>
      <c r="D61" s="18"/>
      <c r="E61" s="18"/>
      <c r="F61" s="18"/>
      <c r="G61" s="202">
        <f>SUBTOTAL(9,G58:G60)</f>
        <v>1046.8607999999999</v>
      </c>
    </row>
    <row r="62" spans="2:7" x14ac:dyDescent="0.2">
      <c r="B62" s="30"/>
      <c r="C62" s="30" t="s">
        <v>138</v>
      </c>
      <c r="D62" s="30"/>
      <c r="E62" s="30"/>
      <c r="F62" s="30"/>
      <c r="G62" s="205">
        <f>G56+G61</f>
        <v>29386.820799999998</v>
      </c>
    </row>
    <row r="63" spans="2:7" ht="13.5" x14ac:dyDescent="0.2">
      <c r="B63" s="66">
        <v>4</v>
      </c>
      <c r="C63" s="67" t="s">
        <v>14</v>
      </c>
      <c r="D63" s="68"/>
      <c r="E63" s="68"/>
      <c r="F63" s="69"/>
      <c r="G63" s="209"/>
    </row>
    <row r="64" spans="2:7" ht="13.5" x14ac:dyDescent="0.2">
      <c r="B64" s="66" t="s">
        <v>37</v>
      </c>
      <c r="C64" s="67" t="s">
        <v>139</v>
      </c>
      <c r="D64" s="68"/>
      <c r="E64" s="68"/>
      <c r="F64" s="69"/>
      <c r="G64" s="209"/>
    </row>
    <row r="65" spans="2:7" ht="13.5" x14ac:dyDescent="0.2">
      <c r="B65" s="21" t="s">
        <v>140</v>
      </c>
      <c r="C65" s="70" t="s">
        <v>141</v>
      </c>
      <c r="D65" s="62" t="s">
        <v>9</v>
      </c>
      <c r="E65" s="29">
        <v>50</v>
      </c>
      <c r="F65" s="13">
        <v>37.630000000000003</v>
      </c>
      <c r="G65" s="201">
        <f>E65*F65</f>
        <v>1881.5000000000002</v>
      </c>
    </row>
    <row r="66" spans="2:7" x14ac:dyDescent="0.2">
      <c r="B66" s="18"/>
      <c r="C66" s="50" t="s">
        <v>142</v>
      </c>
      <c r="D66" s="18"/>
      <c r="E66" s="18"/>
      <c r="F66" s="18"/>
      <c r="G66" s="202">
        <f>SUBTOTAL(9,G63:G65)</f>
        <v>1881.5000000000002</v>
      </c>
    </row>
    <row r="67" spans="2:7" x14ac:dyDescent="0.2">
      <c r="B67" s="30"/>
      <c r="C67" s="30" t="s">
        <v>143</v>
      </c>
      <c r="D67" s="30"/>
      <c r="E67" s="30"/>
      <c r="F67" s="30"/>
      <c r="G67" s="205">
        <f>SUBTOTAL(9,G64:G65)</f>
        <v>1881.5000000000002</v>
      </c>
    </row>
    <row r="68" spans="2:7" ht="13.5" x14ac:dyDescent="0.2">
      <c r="B68" s="33">
        <v>5</v>
      </c>
      <c r="C68" s="51" t="s">
        <v>15</v>
      </c>
      <c r="D68" s="35"/>
      <c r="E68" s="36"/>
      <c r="F68" s="36"/>
      <c r="G68" s="207"/>
    </row>
    <row r="69" spans="2:7" ht="25.5" x14ac:dyDescent="0.2">
      <c r="B69" s="19" t="s">
        <v>38</v>
      </c>
      <c r="C69" s="51" t="s">
        <v>144</v>
      </c>
      <c r="D69" s="35"/>
      <c r="E69" s="36"/>
      <c r="F69" s="36"/>
      <c r="G69" s="207"/>
    </row>
    <row r="70" spans="2:7" ht="27" x14ac:dyDescent="0.2">
      <c r="B70" s="21" t="s">
        <v>145</v>
      </c>
      <c r="C70" s="71" t="s">
        <v>146</v>
      </c>
      <c r="D70" s="72" t="s">
        <v>9</v>
      </c>
      <c r="E70" s="45" t="s">
        <v>147</v>
      </c>
      <c r="F70" s="13">
        <v>11.53</v>
      </c>
      <c r="G70" s="201">
        <f t="shared" ref="G70:G75" si="5">E70*F70</f>
        <v>2190.6999999999998</v>
      </c>
    </row>
    <row r="71" spans="2:7" ht="13.5" x14ac:dyDescent="0.2">
      <c r="B71" s="21" t="s">
        <v>148</v>
      </c>
      <c r="C71" s="71" t="s">
        <v>149</v>
      </c>
      <c r="D71" s="72" t="s">
        <v>9</v>
      </c>
      <c r="E71" s="45" t="s">
        <v>150</v>
      </c>
      <c r="F71" s="13">
        <v>2.48</v>
      </c>
      <c r="G71" s="201">
        <f t="shared" si="5"/>
        <v>141.35999999999999</v>
      </c>
    </row>
    <row r="72" spans="2:7" ht="27" x14ac:dyDescent="0.2">
      <c r="B72" s="21" t="s">
        <v>151</v>
      </c>
      <c r="C72" s="71" t="s">
        <v>152</v>
      </c>
      <c r="D72" s="72" t="s">
        <v>9</v>
      </c>
      <c r="E72" s="45" t="s">
        <v>150</v>
      </c>
      <c r="F72" s="13">
        <v>20.99</v>
      </c>
      <c r="G72" s="201">
        <f t="shared" si="5"/>
        <v>1196.4299999999998</v>
      </c>
    </row>
    <row r="73" spans="2:7" ht="27" x14ac:dyDescent="0.2">
      <c r="B73" s="21" t="s">
        <v>153</v>
      </c>
      <c r="C73" s="38" t="s">
        <v>154</v>
      </c>
      <c r="D73" s="72" t="s">
        <v>9</v>
      </c>
      <c r="E73" s="45" t="s">
        <v>147</v>
      </c>
      <c r="F73" s="13">
        <v>5.0599999999999996</v>
      </c>
      <c r="G73" s="201">
        <f t="shared" si="5"/>
        <v>961.4</v>
      </c>
    </row>
    <row r="74" spans="2:7" ht="27" x14ac:dyDescent="0.2">
      <c r="B74" s="21" t="s">
        <v>155</v>
      </c>
      <c r="C74" s="38" t="s">
        <v>156</v>
      </c>
      <c r="D74" s="72" t="s">
        <v>9</v>
      </c>
      <c r="E74" s="45" t="s">
        <v>147</v>
      </c>
      <c r="F74" s="13">
        <v>16.61</v>
      </c>
      <c r="G74" s="201">
        <f t="shared" si="5"/>
        <v>3155.9</v>
      </c>
    </row>
    <row r="75" spans="2:7" ht="13.5" x14ac:dyDescent="0.2">
      <c r="B75" s="21" t="s">
        <v>157</v>
      </c>
      <c r="C75" s="38" t="s">
        <v>51</v>
      </c>
      <c r="D75" s="73" t="s">
        <v>11</v>
      </c>
      <c r="E75" s="45" t="s">
        <v>158</v>
      </c>
      <c r="F75" s="13">
        <v>13.66</v>
      </c>
      <c r="G75" s="201">
        <f t="shared" si="5"/>
        <v>177.58</v>
      </c>
    </row>
    <row r="76" spans="2:7" x14ac:dyDescent="0.2">
      <c r="B76" s="18"/>
      <c r="C76" s="50" t="s">
        <v>159</v>
      </c>
      <c r="D76" s="18"/>
      <c r="E76" s="18"/>
      <c r="F76" s="18"/>
      <c r="G76" s="202">
        <f>SUBTOTAL(9,G70:G75)</f>
        <v>7823.369999999999</v>
      </c>
    </row>
    <row r="77" spans="2:7" ht="13.5" x14ac:dyDescent="0.2">
      <c r="B77" s="66" t="s">
        <v>39</v>
      </c>
      <c r="C77" s="34" t="s">
        <v>16</v>
      </c>
      <c r="D77" s="73"/>
      <c r="E77" s="12"/>
      <c r="F77" s="12"/>
      <c r="G77" s="204"/>
    </row>
    <row r="78" spans="2:7" ht="13.5" x14ac:dyDescent="0.2">
      <c r="B78" s="52" t="s">
        <v>160</v>
      </c>
      <c r="C78" s="38" t="s">
        <v>161</v>
      </c>
      <c r="D78" s="73" t="s">
        <v>11</v>
      </c>
      <c r="E78" s="12">
        <v>1</v>
      </c>
      <c r="F78" s="13">
        <v>345.81</v>
      </c>
      <c r="G78" s="201">
        <f t="shared" ref="G78:G82" si="6">E78*F78</f>
        <v>345.81</v>
      </c>
    </row>
    <row r="79" spans="2:7" ht="13.5" x14ac:dyDescent="0.2">
      <c r="B79" s="21" t="s">
        <v>162</v>
      </c>
      <c r="C79" s="41" t="s">
        <v>163</v>
      </c>
      <c r="D79" s="73" t="s">
        <v>11</v>
      </c>
      <c r="E79" s="46">
        <v>7</v>
      </c>
      <c r="F79" s="13">
        <v>1600.55</v>
      </c>
      <c r="G79" s="201">
        <f t="shared" si="6"/>
        <v>11203.85</v>
      </c>
    </row>
    <row r="80" spans="2:7" ht="13.5" x14ac:dyDescent="0.2">
      <c r="B80" s="21" t="s">
        <v>164</v>
      </c>
      <c r="C80" s="41" t="s">
        <v>165</v>
      </c>
      <c r="D80" s="73" t="s">
        <v>11</v>
      </c>
      <c r="E80" s="46">
        <v>2</v>
      </c>
      <c r="F80" s="13">
        <v>1600.55</v>
      </c>
      <c r="G80" s="201">
        <f t="shared" si="6"/>
        <v>3201.1</v>
      </c>
    </row>
    <row r="81" spans="2:7" ht="27" x14ac:dyDescent="0.2">
      <c r="B81" s="21" t="s">
        <v>166</v>
      </c>
      <c r="C81" s="41" t="s">
        <v>52</v>
      </c>
      <c r="D81" s="73" t="s">
        <v>11</v>
      </c>
      <c r="E81" s="46">
        <v>5</v>
      </c>
      <c r="F81" s="13">
        <v>246.13</v>
      </c>
      <c r="G81" s="201">
        <f t="shared" si="6"/>
        <v>1230.6500000000001</v>
      </c>
    </row>
    <row r="82" spans="2:7" ht="27" x14ac:dyDescent="0.2">
      <c r="B82" s="21" t="s">
        <v>167</v>
      </c>
      <c r="C82" s="41" t="s">
        <v>53</v>
      </c>
      <c r="D82" s="73" t="s">
        <v>11</v>
      </c>
      <c r="E82" s="46">
        <v>10</v>
      </c>
      <c r="F82" s="13">
        <v>246.13</v>
      </c>
      <c r="G82" s="201">
        <f t="shared" si="6"/>
        <v>2461.3000000000002</v>
      </c>
    </row>
    <row r="83" spans="2:7" x14ac:dyDescent="0.2">
      <c r="B83" s="18"/>
      <c r="C83" s="50" t="s">
        <v>168</v>
      </c>
      <c r="D83" s="18"/>
      <c r="E83" s="18"/>
      <c r="F83" s="18"/>
      <c r="G83" s="202">
        <f>SUBTOTAL(9,G78:G82)</f>
        <v>18442.71</v>
      </c>
    </row>
    <row r="84" spans="2:7" x14ac:dyDescent="0.2">
      <c r="B84" s="74" t="s">
        <v>40</v>
      </c>
      <c r="C84" s="75" t="s">
        <v>17</v>
      </c>
      <c r="D84" s="76"/>
      <c r="E84" s="76"/>
      <c r="F84" s="76"/>
      <c r="G84" s="210"/>
    </row>
    <row r="85" spans="2:7" ht="13.5" x14ac:dyDescent="0.2">
      <c r="B85" s="77" t="s">
        <v>169</v>
      </c>
      <c r="C85" s="78" t="s">
        <v>170</v>
      </c>
      <c r="D85" s="79" t="s">
        <v>18</v>
      </c>
      <c r="E85" s="46">
        <v>268</v>
      </c>
      <c r="F85" s="13">
        <v>36.99</v>
      </c>
      <c r="G85" s="201">
        <f t="shared" ref="G85:G86" si="7">E85*F85</f>
        <v>9913.32</v>
      </c>
    </row>
    <row r="86" spans="2:7" ht="13.5" x14ac:dyDescent="0.2">
      <c r="B86" s="77" t="s">
        <v>171</v>
      </c>
      <c r="C86" s="78" t="s">
        <v>172</v>
      </c>
      <c r="D86" s="79" t="s">
        <v>18</v>
      </c>
      <c r="E86" s="45" t="s">
        <v>173</v>
      </c>
      <c r="F86" s="13">
        <v>30.6</v>
      </c>
      <c r="G86" s="201">
        <f t="shared" si="7"/>
        <v>107.10000000000001</v>
      </c>
    </row>
    <row r="87" spans="2:7" x14ac:dyDescent="0.2">
      <c r="B87" s="18"/>
      <c r="C87" s="50" t="s">
        <v>174</v>
      </c>
      <c r="D87" s="18"/>
      <c r="E87" s="18"/>
      <c r="F87" s="18"/>
      <c r="G87" s="202">
        <f>SUBTOTAL(9,G85:G86)</f>
        <v>10020.42</v>
      </c>
    </row>
    <row r="88" spans="2:7" ht="13.5" x14ac:dyDescent="0.2">
      <c r="B88" s="74" t="s">
        <v>41</v>
      </c>
      <c r="C88" s="80" t="s">
        <v>19</v>
      </c>
      <c r="D88" s="35"/>
      <c r="E88" s="54"/>
      <c r="F88" s="36"/>
      <c r="G88" s="207"/>
    </row>
    <row r="89" spans="2:7" ht="13.5" x14ac:dyDescent="0.2">
      <c r="B89" s="77" t="s">
        <v>175</v>
      </c>
      <c r="C89" s="81" t="s">
        <v>176</v>
      </c>
      <c r="D89" s="73" t="s">
        <v>11</v>
      </c>
      <c r="E89" s="45" t="s">
        <v>97</v>
      </c>
      <c r="F89" s="13">
        <v>2251.5</v>
      </c>
      <c r="G89" s="201">
        <f t="shared" ref="G89:G93" si="8">E89*F89</f>
        <v>2251.5</v>
      </c>
    </row>
    <row r="90" spans="2:7" ht="13.5" x14ac:dyDescent="0.2">
      <c r="B90" s="77" t="s">
        <v>177</v>
      </c>
      <c r="C90" s="81" t="s">
        <v>178</v>
      </c>
      <c r="D90" s="73" t="s">
        <v>11</v>
      </c>
      <c r="E90" s="45" t="s">
        <v>97</v>
      </c>
      <c r="F90" s="13">
        <v>3577.55</v>
      </c>
      <c r="G90" s="201">
        <f t="shared" si="8"/>
        <v>3577.55</v>
      </c>
    </row>
    <row r="91" spans="2:7" ht="13.5" x14ac:dyDescent="0.2">
      <c r="B91" s="77" t="s">
        <v>179</v>
      </c>
      <c r="C91" s="81" t="s">
        <v>180</v>
      </c>
      <c r="D91" s="73" t="s">
        <v>11</v>
      </c>
      <c r="E91" s="82" t="s">
        <v>97</v>
      </c>
      <c r="F91" s="13">
        <v>1994.2</v>
      </c>
      <c r="G91" s="201">
        <f t="shared" si="8"/>
        <v>1994.2</v>
      </c>
    </row>
    <row r="92" spans="2:7" ht="13.5" x14ac:dyDescent="0.2">
      <c r="B92" s="77" t="s">
        <v>181</v>
      </c>
      <c r="C92" s="81" t="s">
        <v>182</v>
      </c>
      <c r="D92" s="73" t="s">
        <v>11</v>
      </c>
      <c r="E92" s="82" t="s">
        <v>94</v>
      </c>
      <c r="F92" s="13">
        <v>668.08</v>
      </c>
      <c r="G92" s="201">
        <f t="shared" si="8"/>
        <v>1336.16</v>
      </c>
    </row>
    <row r="93" spans="2:7" ht="13.5" x14ac:dyDescent="0.2">
      <c r="B93" s="77" t="s">
        <v>183</v>
      </c>
      <c r="C93" s="81" t="s">
        <v>184</v>
      </c>
      <c r="D93" s="73" t="s">
        <v>20</v>
      </c>
      <c r="E93" s="82" t="s">
        <v>97</v>
      </c>
      <c r="F93" s="13">
        <v>4015.83</v>
      </c>
      <c r="G93" s="201">
        <f t="shared" si="8"/>
        <v>4015.83</v>
      </c>
    </row>
    <row r="94" spans="2:7" x14ac:dyDescent="0.2">
      <c r="B94" s="18"/>
      <c r="C94" s="50" t="s">
        <v>185</v>
      </c>
      <c r="D94" s="18"/>
      <c r="E94" s="18"/>
      <c r="F94" s="18"/>
      <c r="G94" s="202">
        <f>SUBTOTAL(9,G89:G93)</f>
        <v>13175.24</v>
      </c>
    </row>
    <row r="95" spans="2:7" x14ac:dyDescent="0.2">
      <c r="B95" s="30"/>
      <c r="C95" s="30" t="s">
        <v>186</v>
      </c>
      <c r="D95" s="30"/>
      <c r="E95" s="30"/>
      <c r="F95" s="30"/>
      <c r="G95" s="205">
        <f>G94+G87+G83+G76</f>
        <v>49461.739999999991</v>
      </c>
    </row>
    <row r="96" spans="2:7" ht="13.5" x14ac:dyDescent="0.2">
      <c r="B96" s="19">
        <v>6</v>
      </c>
      <c r="C96" s="51" t="s">
        <v>21</v>
      </c>
      <c r="D96" s="35"/>
      <c r="E96" s="36"/>
      <c r="F96" s="36"/>
      <c r="G96" s="207"/>
    </row>
    <row r="97" spans="2:7" ht="13.5" x14ac:dyDescent="0.2">
      <c r="B97" s="19" t="s">
        <v>42</v>
      </c>
      <c r="C97" s="51" t="s">
        <v>22</v>
      </c>
      <c r="D97" s="35"/>
      <c r="E97" s="36"/>
      <c r="F97" s="36"/>
      <c r="G97" s="207"/>
    </row>
    <row r="98" spans="2:7" ht="27" x14ac:dyDescent="0.2">
      <c r="B98" s="21" t="s">
        <v>187</v>
      </c>
      <c r="C98" s="41" t="s">
        <v>188</v>
      </c>
      <c r="D98" s="24" t="s">
        <v>9</v>
      </c>
      <c r="E98" s="83">
        <v>1.98</v>
      </c>
      <c r="F98" s="13">
        <v>281.26</v>
      </c>
      <c r="G98" s="201">
        <f>E98*F98</f>
        <v>556.89480000000003</v>
      </c>
    </row>
    <row r="99" spans="2:7" x14ac:dyDescent="0.2">
      <c r="B99" s="18"/>
      <c r="C99" s="50" t="s">
        <v>189</v>
      </c>
      <c r="D99" s="18"/>
      <c r="E99" s="18"/>
      <c r="F99" s="18"/>
      <c r="G99" s="202">
        <f>SUBTOTAL(9,G97:G98)</f>
        <v>556.89480000000003</v>
      </c>
    </row>
    <row r="100" spans="2:7" x14ac:dyDescent="0.2">
      <c r="B100" s="30"/>
      <c r="C100" s="30" t="s">
        <v>190</v>
      </c>
      <c r="D100" s="30"/>
      <c r="E100" s="30"/>
      <c r="F100" s="30"/>
      <c r="G100" s="205">
        <f>SUBTOTAL(9,G97:G98)</f>
        <v>556.89480000000003</v>
      </c>
    </row>
    <row r="101" spans="2:7" ht="13.5" x14ac:dyDescent="0.2">
      <c r="B101" s="19">
        <v>7</v>
      </c>
      <c r="C101" s="51" t="s">
        <v>191</v>
      </c>
      <c r="D101" s="35"/>
      <c r="E101" s="36"/>
      <c r="F101" s="36"/>
      <c r="G101" s="207"/>
    </row>
    <row r="102" spans="2:7" ht="13.5" x14ac:dyDescent="0.2">
      <c r="B102" s="19" t="s">
        <v>43</v>
      </c>
      <c r="C102" s="51" t="s">
        <v>23</v>
      </c>
      <c r="D102" s="35"/>
      <c r="E102" s="36"/>
      <c r="F102" s="36"/>
      <c r="G102" s="207"/>
    </row>
    <row r="103" spans="2:7" ht="13.5" x14ac:dyDescent="0.2">
      <c r="B103" s="21" t="s">
        <v>192</v>
      </c>
      <c r="C103" s="41" t="s">
        <v>193</v>
      </c>
      <c r="D103" s="35" t="s">
        <v>9</v>
      </c>
      <c r="E103" s="36">
        <v>8</v>
      </c>
      <c r="F103" s="13">
        <v>5.0599999999999996</v>
      </c>
      <c r="G103" s="201">
        <f t="shared" ref="G103:G108" si="9">E103*F103</f>
        <v>40.479999999999997</v>
      </c>
    </row>
    <row r="104" spans="2:7" ht="13.5" x14ac:dyDescent="0.2">
      <c r="B104" s="21" t="s">
        <v>194</v>
      </c>
      <c r="C104" s="41" t="s">
        <v>24</v>
      </c>
      <c r="D104" s="35" t="s">
        <v>9</v>
      </c>
      <c r="E104" s="36">
        <v>8</v>
      </c>
      <c r="F104" s="13">
        <v>34.909999999999997</v>
      </c>
      <c r="G104" s="201">
        <f t="shared" si="9"/>
        <v>279.27999999999997</v>
      </c>
    </row>
    <row r="105" spans="2:7" ht="13.5" x14ac:dyDescent="0.2">
      <c r="B105" s="21" t="s">
        <v>195</v>
      </c>
      <c r="C105" s="41" t="s">
        <v>196</v>
      </c>
      <c r="D105" s="84" t="s">
        <v>9</v>
      </c>
      <c r="E105" s="85">
        <v>11.11</v>
      </c>
      <c r="F105" s="13">
        <v>23.89</v>
      </c>
      <c r="G105" s="201">
        <f t="shared" si="9"/>
        <v>265.41789999999997</v>
      </c>
    </row>
    <row r="106" spans="2:7" ht="13.5" x14ac:dyDescent="0.2">
      <c r="B106" s="77" t="s">
        <v>197</v>
      </c>
      <c r="C106" s="41" t="s">
        <v>55</v>
      </c>
      <c r="D106" s="86" t="s">
        <v>9</v>
      </c>
      <c r="E106" s="85">
        <v>37</v>
      </c>
      <c r="F106" s="13">
        <v>68.12</v>
      </c>
      <c r="G106" s="201">
        <f t="shared" si="9"/>
        <v>2520.44</v>
      </c>
    </row>
    <row r="107" spans="2:7" ht="13.5" x14ac:dyDescent="0.2">
      <c r="B107" s="21" t="s">
        <v>198</v>
      </c>
      <c r="C107" s="41" t="s">
        <v>199</v>
      </c>
      <c r="D107" s="87" t="s">
        <v>9</v>
      </c>
      <c r="E107" s="85">
        <v>375</v>
      </c>
      <c r="F107" s="13">
        <v>16.059999999999999</v>
      </c>
      <c r="G107" s="201">
        <f t="shared" si="9"/>
        <v>6022.4999999999991</v>
      </c>
    </row>
    <row r="108" spans="2:7" ht="27" x14ac:dyDescent="0.2">
      <c r="B108" s="77" t="s">
        <v>200</v>
      </c>
      <c r="C108" s="41" t="s">
        <v>201</v>
      </c>
      <c r="D108" s="88" t="s">
        <v>12</v>
      </c>
      <c r="E108" s="85">
        <v>2.5</v>
      </c>
      <c r="F108" s="13">
        <v>3.38</v>
      </c>
      <c r="G108" s="201">
        <f t="shared" si="9"/>
        <v>8.4499999999999993</v>
      </c>
    </row>
    <row r="109" spans="2:7" x14ac:dyDescent="0.2">
      <c r="B109" s="18"/>
      <c r="C109" s="50" t="s">
        <v>202</v>
      </c>
      <c r="D109" s="18"/>
      <c r="E109" s="18"/>
      <c r="F109" s="18"/>
      <c r="G109" s="202">
        <f>SUBTOTAL(9,G103:G108)</f>
        <v>9136.5679</v>
      </c>
    </row>
    <row r="110" spans="2:7" ht="13.5" x14ac:dyDescent="0.2">
      <c r="B110" s="66" t="s">
        <v>44</v>
      </c>
      <c r="C110" s="51" t="s">
        <v>25</v>
      </c>
      <c r="D110" s="35"/>
      <c r="E110" s="36"/>
      <c r="F110" s="36"/>
      <c r="G110" s="207"/>
    </row>
    <row r="111" spans="2:7" ht="13.5" x14ac:dyDescent="0.2">
      <c r="B111" s="21" t="s">
        <v>203</v>
      </c>
      <c r="C111" s="41" t="s">
        <v>204</v>
      </c>
      <c r="D111" s="87" t="s">
        <v>9</v>
      </c>
      <c r="E111" s="85">
        <v>106.63</v>
      </c>
      <c r="F111" s="13">
        <v>39.659999999999997</v>
      </c>
      <c r="G111" s="201">
        <f t="shared" ref="G111:G114" si="10">E111*F111</f>
        <v>4228.9457999999995</v>
      </c>
    </row>
    <row r="112" spans="2:7" ht="13.5" x14ac:dyDescent="0.2">
      <c r="B112" s="21" t="s">
        <v>205</v>
      </c>
      <c r="C112" s="41" t="s">
        <v>206</v>
      </c>
      <c r="D112" s="24" t="s">
        <v>9</v>
      </c>
      <c r="E112" s="85">
        <v>353.5</v>
      </c>
      <c r="F112" s="13">
        <v>3.92</v>
      </c>
      <c r="G112" s="201">
        <f t="shared" si="10"/>
        <v>1385.72</v>
      </c>
    </row>
    <row r="113" spans="2:7" ht="13.5" x14ac:dyDescent="0.2">
      <c r="B113" s="21" t="s">
        <v>207</v>
      </c>
      <c r="C113" s="41" t="s">
        <v>208</v>
      </c>
      <c r="D113" s="24" t="s">
        <v>9</v>
      </c>
      <c r="E113" s="85">
        <v>303</v>
      </c>
      <c r="F113" s="13">
        <v>313.12</v>
      </c>
      <c r="G113" s="201">
        <f t="shared" si="10"/>
        <v>94875.36</v>
      </c>
    </row>
    <row r="114" spans="2:7" ht="27" x14ac:dyDescent="0.2">
      <c r="B114" s="21" t="s">
        <v>209</v>
      </c>
      <c r="C114" s="42" t="s">
        <v>56</v>
      </c>
      <c r="D114" s="24" t="s">
        <v>9</v>
      </c>
      <c r="E114" s="83">
        <v>50.5</v>
      </c>
      <c r="F114" s="13">
        <v>275.99</v>
      </c>
      <c r="G114" s="201">
        <f t="shared" si="10"/>
        <v>13937.495000000001</v>
      </c>
    </row>
    <row r="115" spans="2:7" x14ac:dyDescent="0.2">
      <c r="B115" s="18"/>
      <c r="C115" s="50" t="s">
        <v>210</v>
      </c>
      <c r="D115" s="18"/>
      <c r="E115" s="18"/>
      <c r="F115" s="18"/>
      <c r="G115" s="202">
        <f>SUBTOTAL(9,G111:G114)</f>
        <v>114427.5208</v>
      </c>
    </row>
    <row r="116" spans="2:7" ht="13.5" x14ac:dyDescent="0.2">
      <c r="B116" s="19" t="s">
        <v>45</v>
      </c>
      <c r="C116" s="51" t="s">
        <v>26</v>
      </c>
      <c r="D116" s="89"/>
      <c r="E116" s="36"/>
      <c r="F116" s="36"/>
      <c r="G116" s="207"/>
    </row>
    <row r="117" spans="2:7" ht="27" x14ac:dyDescent="0.2">
      <c r="B117" s="21" t="s">
        <v>211</v>
      </c>
      <c r="C117" s="41" t="s">
        <v>212</v>
      </c>
      <c r="D117" s="24" t="s">
        <v>9</v>
      </c>
      <c r="E117" s="85">
        <v>690</v>
      </c>
      <c r="F117" s="13">
        <v>24.29</v>
      </c>
      <c r="G117" s="201">
        <f t="shared" ref="G117:G122" si="11">E117*F117</f>
        <v>16760.099999999999</v>
      </c>
    </row>
    <row r="118" spans="2:7" ht="13.5" x14ac:dyDescent="0.2">
      <c r="B118" s="21" t="s">
        <v>213</v>
      </c>
      <c r="C118" s="41" t="s">
        <v>214</v>
      </c>
      <c r="D118" s="24" t="s">
        <v>9</v>
      </c>
      <c r="E118" s="85">
        <v>440</v>
      </c>
      <c r="F118" s="13">
        <v>12.26</v>
      </c>
      <c r="G118" s="201">
        <f t="shared" si="11"/>
        <v>5394.4</v>
      </c>
    </row>
    <row r="119" spans="2:7" ht="13.5" x14ac:dyDescent="0.2">
      <c r="B119" s="21" t="s">
        <v>215</v>
      </c>
      <c r="C119" s="41" t="s">
        <v>216</v>
      </c>
      <c r="D119" s="24" t="s">
        <v>9</v>
      </c>
      <c r="E119" s="85">
        <v>8.5399999999999991</v>
      </c>
      <c r="F119" s="13">
        <v>22.59</v>
      </c>
      <c r="G119" s="201">
        <f t="shared" si="11"/>
        <v>192.91859999999997</v>
      </c>
    </row>
    <row r="120" spans="2:7" ht="13.5" x14ac:dyDescent="0.2">
      <c r="B120" s="21" t="s">
        <v>217</v>
      </c>
      <c r="C120" s="41" t="s">
        <v>218</v>
      </c>
      <c r="D120" s="24" t="s">
        <v>9</v>
      </c>
      <c r="E120" s="85">
        <v>8.5399999999999991</v>
      </c>
      <c r="F120" s="13">
        <v>11.12</v>
      </c>
      <c r="G120" s="201">
        <f t="shared" si="11"/>
        <v>94.964799999999983</v>
      </c>
    </row>
    <row r="121" spans="2:7" ht="13.5" x14ac:dyDescent="0.2">
      <c r="B121" s="21" t="s">
        <v>219</v>
      </c>
      <c r="C121" s="41" t="s">
        <v>220</v>
      </c>
      <c r="D121" s="24" t="s">
        <v>9</v>
      </c>
      <c r="E121" s="85">
        <v>8.5399999999999991</v>
      </c>
      <c r="F121" s="13">
        <v>3.95</v>
      </c>
      <c r="G121" s="201">
        <f t="shared" si="11"/>
        <v>33.732999999999997</v>
      </c>
    </row>
    <row r="122" spans="2:7" ht="13.5" x14ac:dyDescent="0.2">
      <c r="B122" s="21" t="s">
        <v>221</v>
      </c>
      <c r="C122" s="41" t="s">
        <v>222</v>
      </c>
      <c r="D122" s="24" t="s">
        <v>9</v>
      </c>
      <c r="E122" s="85">
        <v>8.5399999999999991</v>
      </c>
      <c r="F122" s="13">
        <v>18.79</v>
      </c>
      <c r="G122" s="201">
        <f t="shared" si="11"/>
        <v>160.46659999999997</v>
      </c>
    </row>
    <row r="123" spans="2:7" x14ac:dyDescent="0.2">
      <c r="B123" s="18"/>
      <c r="C123" s="50" t="s">
        <v>223</v>
      </c>
      <c r="D123" s="18"/>
      <c r="E123" s="18"/>
      <c r="F123" s="18"/>
      <c r="G123" s="202">
        <f>SUBTOTAL(9,G117:G122)</f>
        <v>22636.583000000002</v>
      </c>
    </row>
    <row r="124" spans="2:7" ht="13.5" x14ac:dyDescent="0.2">
      <c r="B124" s="19" t="s">
        <v>46</v>
      </c>
      <c r="C124" s="51" t="s">
        <v>224</v>
      </c>
      <c r="D124" s="89"/>
      <c r="E124" s="36"/>
      <c r="F124" s="36"/>
      <c r="G124" s="207"/>
    </row>
    <row r="125" spans="2:7" ht="13.5" x14ac:dyDescent="0.2">
      <c r="B125" s="21" t="s">
        <v>225</v>
      </c>
      <c r="C125" s="41" t="s">
        <v>226</v>
      </c>
      <c r="D125" s="89" t="s">
        <v>9</v>
      </c>
      <c r="E125" s="36">
        <v>23.81</v>
      </c>
      <c r="F125" s="13">
        <v>120.94</v>
      </c>
      <c r="G125" s="201">
        <f>E125*F125</f>
        <v>2879.5813999999996</v>
      </c>
    </row>
    <row r="126" spans="2:7" x14ac:dyDescent="0.2">
      <c r="B126" s="18"/>
      <c r="C126" s="50" t="s">
        <v>227</v>
      </c>
      <c r="D126" s="18"/>
      <c r="E126" s="18"/>
      <c r="F126" s="18"/>
      <c r="G126" s="202">
        <f>SUBTOTAL(9,G125)</f>
        <v>2879.5813999999996</v>
      </c>
    </row>
    <row r="127" spans="2:7" x14ac:dyDescent="0.2">
      <c r="B127" s="30"/>
      <c r="C127" s="30" t="s">
        <v>228</v>
      </c>
      <c r="D127" s="30"/>
      <c r="E127" s="30"/>
      <c r="F127" s="30"/>
      <c r="G127" s="205">
        <f>G126+G123+G115+G109</f>
        <v>149080.2531</v>
      </c>
    </row>
    <row r="128" spans="2:7" ht="13.5" x14ac:dyDescent="0.2">
      <c r="B128" s="33" t="s">
        <v>229</v>
      </c>
      <c r="C128" s="90" t="s">
        <v>230</v>
      </c>
      <c r="D128" s="91"/>
      <c r="E128" s="85"/>
      <c r="F128" s="36"/>
      <c r="G128" s="207"/>
    </row>
    <row r="129" spans="2:7" ht="13.5" x14ac:dyDescent="0.2">
      <c r="B129" s="92" t="s">
        <v>47</v>
      </c>
      <c r="C129" s="51" t="s">
        <v>27</v>
      </c>
      <c r="D129" s="93"/>
      <c r="E129" s="35"/>
      <c r="F129" s="36"/>
      <c r="G129" s="207"/>
    </row>
    <row r="130" spans="2:7" ht="13.5" x14ac:dyDescent="0.2">
      <c r="B130" s="94" t="s">
        <v>231</v>
      </c>
      <c r="C130" s="41" t="s">
        <v>232</v>
      </c>
      <c r="D130" s="108" t="s">
        <v>7</v>
      </c>
      <c r="E130" s="109">
        <v>1</v>
      </c>
      <c r="F130" s="13">
        <v>45411.71</v>
      </c>
      <c r="G130" s="201">
        <f>E130*F130</f>
        <v>45411.71</v>
      </c>
    </row>
    <row r="131" spans="2:7" ht="13.5" x14ac:dyDescent="0.2">
      <c r="B131" s="94" t="s">
        <v>233</v>
      </c>
      <c r="C131" s="41" t="s">
        <v>234</v>
      </c>
      <c r="D131" s="108" t="s">
        <v>7</v>
      </c>
      <c r="E131" s="109">
        <v>1</v>
      </c>
      <c r="F131" s="13">
        <v>14466.65</v>
      </c>
      <c r="G131" s="201">
        <f>E131*F131</f>
        <v>14466.65</v>
      </c>
    </row>
    <row r="132" spans="2:7" x14ac:dyDescent="0.2">
      <c r="B132" s="18"/>
      <c r="C132" s="50" t="s">
        <v>235</v>
      </c>
      <c r="D132" s="18"/>
      <c r="E132" s="18"/>
      <c r="F132" s="18"/>
      <c r="G132" s="202">
        <f>SUBTOTAL(9,G129:G131)</f>
        <v>59878.36</v>
      </c>
    </row>
    <row r="133" spans="2:7" ht="13.5" x14ac:dyDescent="0.2">
      <c r="B133" s="92" t="s">
        <v>48</v>
      </c>
      <c r="C133" s="51" t="s">
        <v>236</v>
      </c>
      <c r="D133" s="93"/>
      <c r="E133" s="35"/>
      <c r="F133" s="36"/>
      <c r="G133" s="207"/>
    </row>
    <row r="134" spans="2:7" ht="13.5" x14ac:dyDescent="0.2">
      <c r="B134" s="94" t="s">
        <v>237</v>
      </c>
      <c r="C134" s="41" t="s">
        <v>238</v>
      </c>
      <c r="D134" s="24" t="s">
        <v>9</v>
      </c>
      <c r="E134" s="95" t="s">
        <v>239</v>
      </c>
      <c r="F134" s="13">
        <v>0.79</v>
      </c>
      <c r="G134" s="201">
        <f>E134*F134</f>
        <v>742.6</v>
      </c>
    </row>
    <row r="135" spans="2:7" x14ac:dyDescent="0.2">
      <c r="B135" s="18"/>
      <c r="C135" s="50" t="s">
        <v>240</v>
      </c>
      <c r="D135" s="18"/>
      <c r="E135" s="18"/>
      <c r="F135" s="18"/>
      <c r="G135" s="202">
        <f>SUBTOTAL(9,G132:G134)</f>
        <v>742.6</v>
      </c>
    </row>
    <row r="136" spans="2:7" x14ac:dyDescent="0.2">
      <c r="B136" s="30"/>
      <c r="C136" s="30" t="s">
        <v>241</v>
      </c>
      <c r="D136" s="30"/>
      <c r="E136" s="30"/>
      <c r="F136" s="30"/>
      <c r="G136" s="205">
        <f>G132+G135</f>
        <v>60620.959999999999</v>
      </c>
    </row>
    <row r="137" spans="2:7" ht="13.5" x14ac:dyDescent="0.2">
      <c r="B137" s="92">
        <v>9</v>
      </c>
      <c r="C137" s="96" t="s">
        <v>28</v>
      </c>
      <c r="D137" s="35"/>
      <c r="E137" s="36"/>
      <c r="F137" s="36"/>
      <c r="G137" s="207"/>
    </row>
    <row r="138" spans="2:7" ht="13.5" x14ac:dyDescent="0.2">
      <c r="B138" s="19" t="s">
        <v>49</v>
      </c>
      <c r="C138" s="80" t="s">
        <v>242</v>
      </c>
      <c r="D138" s="35"/>
      <c r="E138" s="36"/>
      <c r="F138" s="36"/>
      <c r="G138" s="207"/>
    </row>
    <row r="139" spans="2:7" ht="13.5" x14ac:dyDescent="0.2">
      <c r="B139" s="21" t="s">
        <v>243</v>
      </c>
      <c r="C139" s="41" t="s">
        <v>244</v>
      </c>
      <c r="D139" s="35" t="s">
        <v>5</v>
      </c>
      <c r="E139" s="54">
        <v>3</v>
      </c>
      <c r="F139" s="13">
        <v>301</v>
      </c>
      <c r="G139" s="201">
        <f t="shared" ref="G139:G140" si="12">E139*F139</f>
        <v>903</v>
      </c>
    </row>
    <row r="140" spans="2:7" ht="13.5" x14ac:dyDescent="0.2">
      <c r="B140" s="21" t="s">
        <v>245</v>
      </c>
      <c r="C140" s="42" t="s">
        <v>246</v>
      </c>
      <c r="D140" s="24" t="s">
        <v>9</v>
      </c>
      <c r="E140" s="97">
        <v>470</v>
      </c>
      <c r="F140" s="13">
        <v>2.35</v>
      </c>
      <c r="G140" s="201">
        <f t="shared" si="12"/>
        <v>1104.5</v>
      </c>
    </row>
    <row r="141" spans="2:7" x14ac:dyDescent="0.2">
      <c r="B141" s="18"/>
      <c r="C141" s="50" t="s">
        <v>247</v>
      </c>
      <c r="D141" s="18"/>
      <c r="E141" s="18"/>
      <c r="F141" s="18"/>
      <c r="G141" s="202">
        <f>SUBTOTAL(9,G138:G140)</f>
        <v>2007.5</v>
      </c>
    </row>
    <row r="142" spans="2:7" x14ac:dyDescent="0.2">
      <c r="B142" s="30"/>
      <c r="C142" s="30" t="s">
        <v>248</v>
      </c>
      <c r="D142" s="30"/>
      <c r="E142" s="30"/>
      <c r="F142" s="30"/>
      <c r="G142" s="205">
        <f>SUBTOTAL(9,G138:G140)</f>
        <v>2007.5</v>
      </c>
    </row>
    <row r="143" spans="2:7" x14ac:dyDescent="0.2">
      <c r="B143" s="30"/>
      <c r="C143" s="30" t="s">
        <v>249</v>
      </c>
      <c r="D143" s="30"/>
      <c r="E143" s="30"/>
      <c r="F143" s="30"/>
      <c r="G143" s="205">
        <f>G27+G49+G62+G67+G95+G100+G127+G136+G142</f>
        <v>344676.69630000001</v>
      </c>
    </row>
  </sheetData>
  <autoFilter ref="B11:G142" xr:uid="{00000000-0009-0000-0000-000000000000}"/>
  <mergeCells count="5">
    <mergeCell ref="F9:G9"/>
    <mergeCell ref="F10:G10"/>
    <mergeCell ref="B2:D8"/>
    <mergeCell ref="E7:G7"/>
    <mergeCell ref="F8:G8"/>
  </mergeCells>
  <pageMargins left="0.25" right="0.25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52C00-8B2D-4791-8213-AAD6E6C81C73}">
  <sheetPr>
    <pageSetUpPr fitToPage="1"/>
  </sheetPr>
  <dimension ref="B1:J74"/>
  <sheetViews>
    <sheetView showGridLines="0" topLeftCell="F1" zoomScaleNormal="100" workbookViewId="0">
      <pane ySplit="6" topLeftCell="A67" activePane="bottomLeft" state="frozen"/>
      <selection pane="bottomLeft" activeCell="F72" sqref="F72"/>
    </sheetView>
  </sheetViews>
  <sheetFormatPr defaultRowHeight="12.75" x14ac:dyDescent="0.2"/>
  <cols>
    <col min="1" max="1" width="2" style="110" customWidth="1"/>
    <col min="2" max="2" width="13.5" style="110" customWidth="1"/>
    <col min="3" max="3" width="17.1640625" style="110" customWidth="1"/>
    <col min="4" max="4" width="19.83203125" style="110" customWidth="1"/>
    <col min="5" max="5" width="20.1640625" style="110" hidden="1" customWidth="1"/>
    <col min="6" max="6" width="73" style="111" customWidth="1"/>
    <col min="7" max="7" width="7.83203125" style="110" customWidth="1"/>
    <col min="8" max="8" width="11.83203125" style="110" customWidth="1"/>
    <col min="9" max="9" width="10.83203125" style="110" customWidth="1"/>
    <col min="10" max="10" width="14" style="181" customWidth="1"/>
    <col min="11" max="16384" width="9.33203125" style="110"/>
  </cols>
  <sheetData>
    <row r="1" spans="2:10" x14ac:dyDescent="0.2">
      <c r="E1" s="145"/>
    </row>
    <row r="2" spans="2:10" ht="27.75" customHeight="1" x14ac:dyDescent="0.2">
      <c r="B2" s="144"/>
      <c r="C2" s="143"/>
      <c r="D2" s="143"/>
      <c r="E2" s="143"/>
      <c r="F2" s="142"/>
      <c r="G2" s="141"/>
      <c r="H2" s="222" t="s">
        <v>435</v>
      </c>
      <c r="I2" s="223"/>
      <c r="J2" s="224"/>
    </row>
    <row r="3" spans="2:10" ht="38.25" customHeight="1" x14ac:dyDescent="0.2">
      <c r="B3" s="140"/>
      <c r="C3" s="139"/>
      <c r="D3" s="139"/>
      <c r="E3" s="139"/>
      <c r="F3" s="138"/>
      <c r="G3" s="137"/>
      <c r="H3" s="136" t="s">
        <v>434</v>
      </c>
      <c r="I3" s="135">
        <v>1.25</v>
      </c>
      <c r="J3" s="182"/>
    </row>
    <row r="4" spans="2:10" ht="13.5" x14ac:dyDescent="0.2">
      <c r="B4" s="123" t="s">
        <v>433</v>
      </c>
      <c r="C4" s="134" t="s">
        <v>432</v>
      </c>
      <c r="D4" s="132"/>
      <c r="E4" s="132"/>
      <c r="F4" s="133"/>
      <c r="G4" s="132"/>
      <c r="H4" s="131"/>
      <c r="I4" s="134"/>
      <c r="J4" s="183"/>
    </row>
    <row r="5" spans="2:10" ht="13.5" x14ac:dyDescent="0.2">
      <c r="B5" s="123" t="s">
        <v>431</v>
      </c>
      <c r="C5" s="134" t="s">
        <v>430</v>
      </c>
      <c r="D5" s="132"/>
      <c r="E5" s="132"/>
      <c r="F5" s="133"/>
      <c r="G5" s="132"/>
      <c r="H5" s="132"/>
      <c r="I5" s="132"/>
      <c r="J5" s="183"/>
    </row>
    <row r="6" spans="2:10" s="126" customFormat="1" ht="51" customHeight="1" x14ac:dyDescent="0.2">
      <c r="B6" s="130" t="s">
        <v>429</v>
      </c>
      <c r="C6" s="127" t="s">
        <v>428</v>
      </c>
      <c r="D6" s="127" t="s">
        <v>427</v>
      </c>
      <c r="E6" s="127" t="s">
        <v>426</v>
      </c>
      <c r="F6" s="129" t="s">
        <v>425</v>
      </c>
      <c r="G6" s="107" t="s">
        <v>424</v>
      </c>
      <c r="H6" s="107" t="s">
        <v>423</v>
      </c>
      <c r="I6" s="128" t="s">
        <v>422</v>
      </c>
      <c r="J6" s="184" t="s">
        <v>421</v>
      </c>
    </row>
    <row r="7" spans="2:10" x14ac:dyDescent="0.2">
      <c r="B7" s="122">
        <v>37104</v>
      </c>
      <c r="C7" s="122"/>
      <c r="D7" s="122"/>
      <c r="E7" s="122"/>
      <c r="F7" s="122" t="s">
        <v>420</v>
      </c>
      <c r="G7" s="122"/>
      <c r="H7" s="122"/>
      <c r="I7" s="122"/>
      <c r="J7" s="185"/>
    </row>
    <row r="8" spans="2:10" x14ac:dyDescent="0.2">
      <c r="B8" s="122" t="s">
        <v>419</v>
      </c>
      <c r="C8" s="122"/>
      <c r="D8" s="122"/>
      <c r="E8" s="122"/>
      <c r="F8" s="122" t="s">
        <v>418</v>
      </c>
      <c r="G8" s="122"/>
      <c r="H8" s="122"/>
      <c r="I8" s="122"/>
      <c r="J8" s="185"/>
    </row>
    <row r="9" spans="2:10" ht="27" x14ac:dyDescent="0.2">
      <c r="B9" s="120" t="s">
        <v>417</v>
      </c>
      <c r="C9" s="119" t="s">
        <v>276</v>
      </c>
      <c r="D9" s="119" t="s">
        <v>416</v>
      </c>
      <c r="E9" s="119" t="s">
        <v>274</v>
      </c>
      <c r="F9" s="225" t="s">
        <v>415</v>
      </c>
      <c r="G9" s="119" t="s">
        <v>295</v>
      </c>
      <c r="H9" s="118">
        <v>57</v>
      </c>
      <c r="I9" s="117">
        <v>7.3259999999999987</v>
      </c>
      <c r="J9" s="186">
        <f>H9*I9</f>
        <v>417.58199999999994</v>
      </c>
    </row>
    <row r="10" spans="2:10" ht="27" x14ac:dyDescent="0.2">
      <c r="B10" s="120" t="s">
        <v>414</v>
      </c>
      <c r="C10" s="119" t="s">
        <v>276</v>
      </c>
      <c r="D10" s="119" t="s">
        <v>413</v>
      </c>
      <c r="E10" s="119" t="s">
        <v>274</v>
      </c>
      <c r="F10" s="225" t="s">
        <v>412</v>
      </c>
      <c r="G10" s="119" t="s">
        <v>295</v>
      </c>
      <c r="H10" s="118">
        <v>53</v>
      </c>
      <c r="I10" s="117">
        <v>14.471999999999996</v>
      </c>
      <c r="J10" s="186">
        <f>H10*I10</f>
        <v>767.01599999999974</v>
      </c>
    </row>
    <row r="11" spans="2:10" ht="27" x14ac:dyDescent="0.2">
      <c r="B11" s="120" t="s">
        <v>411</v>
      </c>
      <c r="C11" s="119" t="s">
        <v>276</v>
      </c>
      <c r="D11" s="119" t="s">
        <v>410</v>
      </c>
      <c r="E11" s="119" t="s">
        <v>274</v>
      </c>
      <c r="F11" s="225" t="s">
        <v>409</v>
      </c>
      <c r="G11" s="119" t="s">
        <v>295</v>
      </c>
      <c r="H11" s="118">
        <v>1</v>
      </c>
      <c r="I11" s="117">
        <v>23.859000000000002</v>
      </c>
      <c r="J11" s="186">
        <f>H11*I11</f>
        <v>23.859000000000002</v>
      </c>
    </row>
    <row r="12" spans="2:10" ht="27" x14ac:dyDescent="0.2">
      <c r="B12" s="120" t="s">
        <v>408</v>
      </c>
      <c r="C12" s="125" t="s">
        <v>405</v>
      </c>
      <c r="D12" s="118">
        <v>12058</v>
      </c>
      <c r="E12" s="125" t="s">
        <v>404</v>
      </c>
      <c r="F12" s="225" t="s">
        <v>407</v>
      </c>
      <c r="G12" s="119" t="s">
        <v>295</v>
      </c>
      <c r="H12" s="118">
        <v>56</v>
      </c>
      <c r="I12" s="117">
        <v>9.2159999999999993</v>
      </c>
      <c r="J12" s="186">
        <f>H12*I12</f>
        <v>516.096</v>
      </c>
    </row>
    <row r="13" spans="2:10" ht="27" x14ac:dyDescent="0.2">
      <c r="B13" s="120" t="s">
        <v>406</v>
      </c>
      <c r="C13" s="125" t="s">
        <v>405</v>
      </c>
      <c r="D13" s="118">
        <v>2488</v>
      </c>
      <c r="E13" s="125" t="s">
        <v>404</v>
      </c>
      <c r="F13" s="225" t="s">
        <v>403</v>
      </c>
      <c r="G13" s="119" t="s">
        <v>259</v>
      </c>
      <c r="H13" s="118">
        <v>44</v>
      </c>
      <c r="I13" s="117">
        <v>1.26</v>
      </c>
      <c r="J13" s="186">
        <f>H13*I13</f>
        <v>55.44</v>
      </c>
    </row>
    <row r="14" spans="2:10" x14ac:dyDescent="0.2">
      <c r="B14" s="122"/>
      <c r="C14" s="122"/>
      <c r="D14" s="122"/>
      <c r="E14" s="122"/>
      <c r="F14" s="180" t="s">
        <v>402</v>
      </c>
      <c r="G14" s="180"/>
      <c r="H14" s="180"/>
      <c r="I14" s="180"/>
      <c r="J14" s="187">
        <f>SUBTOTAL(9,J9:J13)</f>
        <v>1779.9929999999997</v>
      </c>
    </row>
    <row r="15" spans="2:10" x14ac:dyDescent="0.2">
      <c r="B15" s="122" t="s">
        <v>401</v>
      </c>
      <c r="C15" s="122"/>
      <c r="D15" s="122"/>
      <c r="E15" s="122"/>
      <c r="F15" s="122" t="s">
        <v>400</v>
      </c>
      <c r="G15" s="122"/>
      <c r="H15" s="122"/>
      <c r="I15" s="122"/>
      <c r="J15" s="185"/>
    </row>
    <row r="16" spans="2:10" ht="13.5" x14ac:dyDescent="0.2">
      <c r="B16" s="120" t="s">
        <v>399</v>
      </c>
      <c r="C16" s="119" t="s">
        <v>276</v>
      </c>
      <c r="D16" s="119" t="s">
        <v>398</v>
      </c>
      <c r="E16" s="119" t="s">
        <v>274</v>
      </c>
      <c r="F16" s="225" t="s">
        <v>397</v>
      </c>
      <c r="G16" s="119" t="s">
        <v>259</v>
      </c>
      <c r="H16" s="118">
        <v>32</v>
      </c>
      <c r="I16" s="117">
        <v>7.0739999999999998</v>
      </c>
      <c r="J16" s="186">
        <f t="shared" ref="J16:J39" si="0">H16*I16</f>
        <v>226.36799999999999</v>
      </c>
    </row>
    <row r="17" spans="2:10" ht="13.5" x14ac:dyDescent="0.2">
      <c r="B17" s="120" t="s">
        <v>396</v>
      </c>
      <c r="C17" s="119" t="s">
        <v>276</v>
      </c>
      <c r="D17" s="119" t="s">
        <v>395</v>
      </c>
      <c r="E17" s="119" t="s">
        <v>274</v>
      </c>
      <c r="F17" s="225" t="s">
        <v>394</v>
      </c>
      <c r="G17" s="119" t="s">
        <v>259</v>
      </c>
      <c r="H17" s="118">
        <v>19</v>
      </c>
      <c r="I17" s="117">
        <v>7.8839999999999986</v>
      </c>
      <c r="J17" s="186">
        <f t="shared" si="0"/>
        <v>149.79599999999996</v>
      </c>
    </row>
    <row r="18" spans="2:10" ht="13.5" x14ac:dyDescent="0.2">
      <c r="B18" s="120" t="s">
        <v>393</v>
      </c>
      <c r="C18" s="119" t="s">
        <v>276</v>
      </c>
      <c r="D18" s="119" t="s">
        <v>392</v>
      </c>
      <c r="E18" s="119" t="s">
        <v>274</v>
      </c>
      <c r="F18" s="225" t="s">
        <v>391</v>
      </c>
      <c r="G18" s="119" t="s">
        <v>259</v>
      </c>
      <c r="H18" s="118">
        <v>9</v>
      </c>
      <c r="I18" s="117">
        <v>14.184000000000001</v>
      </c>
      <c r="J18" s="186">
        <f t="shared" si="0"/>
        <v>127.65600000000001</v>
      </c>
    </row>
    <row r="19" spans="2:10" ht="13.5" x14ac:dyDescent="0.2">
      <c r="B19" s="120" t="s">
        <v>390</v>
      </c>
      <c r="C19" s="119" t="s">
        <v>276</v>
      </c>
      <c r="D19" s="119" t="s">
        <v>389</v>
      </c>
      <c r="E19" s="119" t="s">
        <v>274</v>
      </c>
      <c r="F19" s="225" t="s">
        <v>388</v>
      </c>
      <c r="G19" s="119" t="s">
        <v>259</v>
      </c>
      <c r="H19" s="118">
        <v>19</v>
      </c>
      <c r="I19" s="117">
        <v>15.371999999999995</v>
      </c>
      <c r="J19" s="186">
        <f t="shared" si="0"/>
        <v>292.06799999999987</v>
      </c>
    </row>
    <row r="20" spans="2:10" ht="27" x14ac:dyDescent="0.2">
      <c r="B20" s="120" t="s">
        <v>387</v>
      </c>
      <c r="C20" s="119" t="s">
        <v>267</v>
      </c>
      <c r="D20" s="119" t="s">
        <v>378</v>
      </c>
      <c r="E20" s="119" t="s">
        <v>265</v>
      </c>
      <c r="F20" s="225" t="s">
        <v>386</v>
      </c>
      <c r="G20" s="119" t="s">
        <v>259</v>
      </c>
      <c r="H20" s="118">
        <v>29</v>
      </c>
      <c r="I20" s="117">
        <v>6.399</v>
      </c>
      <c r="J20" s="186">
        <f t="shared" si="0"/>
        <v>185.571</v>
      </c>
    </row>
    <row r="21" spans="2:10" ht="27" x14ac:dyDescent="0.2">
      <c r="B21" s="120" t="s">
        <v>385</v>
      </c>
      <c r="C21" s="119" t="s">
        <v>267</v>
      </c>
      <c r="D21" s="119" t="s">
        <v>378</v>
      </c>
      <c r="E21" s="119" t="s">
        <v>265</v>
      </c>
      <c r="F21" s="225" t="s">
        <v>384</v>
      </c>
      <c r="G21" s="119" t="s">
        <v>259</v>
      </c>
      <c r="H21" s="118">
        <v>28</v>
      </c>
      <c r="I21" s="117">
        <v>6.399</v>
      </c>
      <c r="J21" s="186">
        <f t="shared" si="0"/>
        <v>179.172</v>
      </c>
    </row>
    <row r="22" spans="2:10" ht="27" x14ac:dyDescent="0.2">
      <c r="B22" s="120" t="s">
        <v>383</v>
      </c>
      <c r="C22" s="119" t="s">
        <v>267</v>
      </c>
      <c r="D22" s="119" t="s">
        <v>375</v>
      </c>
      <c r="E22" s="119" t="s">
        <v>265</v>
      </c>
      <c r="F22" s="225" t="s">
        <v>382</v>
      </c>
      <c r="G22" s="119" t="s">
        <v>259</v>
      </c>
      <c r="H22" s="118">
        <v>38</v>
      </c>
      <c r="I22" s="117">
        <v>11.124000000000001</v>
      </c>
      <c r="J22" s="186">
        <f t="shared" si="0"/>
        <v>422.71200000000005</v>
      </c>
    </row>
    <row r="23" spans="2:10" ht="27" x14ac:dyDescent="0.2">
      <c r="B23" s="120" t="s">
        <v>381</v>
      </c>
      <c r="C23" s="119" t="s">
        <v>267</v>
      </c>
      <c r="D23" s="119" t="s">
        <v>375</v>
      </c>
      <c r="E23" s="119" t="s">
        <v>265</v>
      </c>
      <c r="F23" s="225" t="s">
        <v>380</v>
      </c>
      <c r="G23" s="119" t="s">
        <v>259</v>
      </c>
      <c r="H23" s="118">
        <v>1</v>
      </c>
      <c r="I23" s="117">
        <v>11.124000000000001</v>
      </c>
      <c r="J23" s="186">
        <f t="shared" si="0"/>
        <v>11.124000000000001</v>
      </c>
    </row>
    <row r="24" spans="2:10" ht="13.5" x14ac:dyDescent="0.2">
      <c r="B24" s="120" t="s">
        <v>379</v>
      </c>
      <c r="C24" s="119" t="s">
        <v>267</v>
      </c>
      <c r="D24" s="119" t="s">
        <v>378</v>
      </c>
      <c r="E24" s="119" t="s">
        <v>265</v>
      </c>
      <c r="F24" s="225" t="s">
        <v>377</v>
      </c>
      <c r="G24" s="119" t="s">
        <v>259</v>
      </c>
      <c r="H24" s="118">
        <v>4</v>
      </c>
      <c r="I24" s="117">
        <v>6.399</v>
      </c>
      <c r="J24" s="186">
        <f t="shared" si="0"/>
        <v>25.596</v>
      </c>
    </row>
    <row r="25" spans="2:10" ht="13.5" x14ac:dyDescent="0.2">
      <c r="B25" s="120" t="s">
        <v>376</v>
      </c>
      <c r="C25" s="119" t="s">
        <v>267</v>
      </c>
      <c r="D25" s="119" t="s">
        <v>375</v>
      </c>
      <c r="E25" s="119" t="s">
        <v>265</v>
      </c>
      <c r="F25" s="225" t="s">
        <v>374</v>
      </c>
      <c r="G25" s="119" t="s">
        <v>259</v>
      </c>
      <c r="H25" s="118">
        <v>1</v>
      </c>
      <c r="I25" s="117">
        <v>11.124000000000001</v>
      </c>
      <c r="J25" s="186">
        <f t="shared" si="0"/>
        <v>11.124000000000001</v>
      </c>
    </row>
    <row r="26" spans="2:10" ht="27" x14ac:dyDescent="0.2">
      <c r="B26" s="120" t="s">
        <v>373</v>
      </c>
      <c r="C26" s="119" t="s">
        <v>267</v>
      </c>
      <c r="D26" s="119" t="s">
        <v>372</v>
      </c>
      <c r="E26" s="119" t="s">
        <v>265</v>
      </c>
      <c r="F26" s="225" t="s">
        <v>371</v>
      </c>
      <c r="G26" s="119" t="s">
        <v>259</v>
      </c>
      <c r="H26" s="118">
        <v>31</v>
      </c>
      <c r="I26" s="117">
        <v>22.149000000000001</v>
      </c>
      <c r="J26" s="186">
        <f t="shared" si="0"/>
        <v>686.61900000000003</v>
      </c>
    </row>
    <row r="27" spans="2:10" ht="27" x14ac:dyDescent="0.2">
      <c r="B27" s="120" t="s">
        <v>370</v>
      </c>
      <c r="C27" s="119" t="s">
        <v>267</v>
      </c>
      <c r="D27" s="119" t="s">
        <v>369</v>
      </c>
      <c r="E27" s="119" t="s">
        <v>265</v>
      </c>
      <c r="F27" s="225" t="s">
        <v>368</v>
      </c>
      <c r="G27" s="119" t="s">
        <v>259</v>
      </c>
      <c r="H27" s="118">
        <v>4</v>
      </c>
      <c r="I27" s="117">
        <v>13.5</v>
      </c>
      <c r="J27" s="186">
        <f t="shared" si="0"/>
        <v>54</v>
      </c>
    </row>
    <row r="28" spans="2:10" ht="27" x14ac:dyDescent="0.2">
      <c r="B28" s="120" t="s">
        <v>367</v>
      </c>
      <c r="C28" s="119" t="s">
        <v>267</v>
      </c>
      <c r="D28" s="119" t="s">
        <v>364</v>
      </c>
      <c r="E28" s="119" t="s">
        <v>265</v>
      </c>
      <c r="F28" s="225" t="s">
        <v>366</v>
      </c>
      <c r="G28" s="119" t="s">
        <v>259</v>
      </c>
      <c r="H28" s="118">
        <v>141</v>
      </c>
      <c r="I28" s="117">
        <v>31.643999999999991</v>
      </c>
      <c r="J28" s="186">
        <f t="shared" si="0"/>
        <v>4461.8039999999992</v>
      </c>
    </row>
    <row r="29" spans="2:10" ht="27" x14ac:dyDescent="0.2">
      <c r="B29" s="120" t="s">
        <v>365</v>
      </c>
      <c r="C29" s="119" t="s">
        <v>267</v>
      </c>
      <c r="D29" s="119" t="s">
        <v>364</v>
      </c>
      <c r="E29" s="119" t="s">
        <v>265</v>
      </c>
      <c r="F29" s="225" t="s">
        <v>363</v>
      </c>
      <c r="G29" s="119" t="s">
        <v>259</v>
      </c>
      <c r="H29" s="118">
        <v>1</v>
      </c>
      <c r="I29" s="117">
        <v>31.643999999999991</v>
      </c>
      <c r="J29" s="186">
        <f t="shared" si="0"/>
        <v>31.643999999999991</v>
      </c>
    </row>
    <row r="30" spans="2:10" ht="13.5" x14ac:dyDescent="0.2">
      <c r="B30" s="120" t="s">
        <v>362</v>
      </c>
      <c r="C30" s="119" t="s">
        <v>267</v>
      </c>
      <c r="D30" s="121">
        <v>44895</v>
      </c>
      <c r="E30" s="119" t="s">
        <v>265</v>
      </c>
      <c r="F30" s="225" t="s">
        <v>361</v>
      </c>
      <c r="G30" s="119" t="s">
        <v>259</v>
      </c>
      <c r="H30" s="118">
        <v>4</v>
      </c>
      <c r="I30" s="117">
        <v>14.966999999999997</v>
      </c>
      <c r="J30" s="186">
        <f t="shared" si="0"/>
        <v>59.867999999999988</v>
      </c>
    </row>
    <row r="31" spans="2:10" ht="27" x14ac:dyDescent="0.2">
      <c r="B31" s="120" t="s">
        <v>360</v>
      </c>
      <c r="C31" s="119" t="s">
        <v>267</v>
      </c>
      <c r="D31" s="119" t="s">
        <v>359</v>
      </c>
      <c r="E31" s="119" t="s">
        <v>265</v>
      </c>
      <c r="F31" s="225" t="s">
        <v>358</v>
      </c>
      <c r="G31" s="119" t="s">
        <v>259</v>
      </c>
      <c r="H31" s="118">
        <v>6</v>
      </c>
      <c r="I31" s="117">
        <v>8.2439999999999998</v>
      </c>
      <c r="J31" s="186">
        <f t="shared" si="0"/>
        <v>49.463999999999999</v>
      </c>
    </row>
    <row r="32" spans="2:10" ht="13.5" x14ac:dyDescent="0.2">
      <c r="B32" s="120" t="s">
        <v>357</v>
      </c>
      <c r="C32" s="119" t="s">
        <v>267</v>
      </c>
      <c r="D32" s="119" t="s">
        <v>356</v>
      </c>
      <c r="E32" s="119" t="s">
        <v>265</v>
      </c>
      <c r="F32" s="225" t="s">
        <v>355</v>
      </c>
      <c r="G32" s="119" t="s">
        <v>259</v>
      </c>
      <c r="H32" s="118">
        <v>58</v>
      </c>
      <c r="I32" s="117">
        <v>4.0139999999999993</v>
      </c>
      <c r="J32" s="186">
        <f t="shared" si="0"/>
        <v>232.81199999999995</v>
      </c>
    </row>
    <row r="33" spans="2:10" ht="13.5" x14ac:dyDescent="0.2">
      <c r="B33" s="120" t="s">
        <v>354</v>
      </c>
      <c r="C33" s="119" t="s">
        <v>267</v>
      </c>
      <c r="D33" s="119" t="s">
        <v>353</v>
      </c>
      <c r="E33" s="119" t="s">
        <v>265</v>
      </c>
      <c r="F33" s="225" t="s">
        <v>352</v>
      </c>
      <c r="G33" s="119" t="s">
        <v>259</v>
      </c>
      <c r="H33" s="118">
        <v>40</v>
      </c>
      <c r="I33" s="117">
        <v>4.778999999999999</v>
      </c>
      <c r="J33" s="186">
        <f t="shared" si="0"/>
        <v>191.15999999999997</v>
      </c>
    </row>
    <row r="34" spans="2:10" ht="27" x14ac:dyDescent="0.2">
      <c r="B34" s="120" t="s">
        <v>351</v>
      </c>
      <c r="C34" s="119" t="s">
        <v>262</v>
      </c>
      <c r="D34" s="116"/>
      <c r="E34" s="119" t="s">
        <v>261</v>
      </c>
      <c r="F34" s="225" t="s">
        <v>350</v>
      </c>
      <c r="G34" s="119" t="s">
        <v>259</v>
      </c>
      <c r="H34" s="118">
        <v>3</v>
      </c>
      <c r="I34" s="117">
        <v>81.989999999999981</v>
      </c>
      <c r="J34" s="186">
        <f t="shared" si="0"/>
        <v>245.96999999999994</v>
      </c>
    </row>
    <row r="35" spans="2:10" ht="27" x14ac:dyDescent="0.2">
      <c r="B35" s="120" t="s">
        <v>349</v>
      </c>
      <c r="C35" s="119" t="s">
        <v>276</v>
      </c>
      <c r="D35" s="119" t="s">
        <v>348</v>
      </c>
      <c r="E35" s="119" t="s">
        <v>274</v>
      </c>
      <c r="F35" s="225" t="s">
        <v>347</v>
      </c>
      <c r="G35" s="119" t="s">
        <v>259</v>
      </c>
      <c r="H35" s="118">
        <v>16</v>
      </c>
      <c r="I35" s="117">
        <v>26.216999999999999</v>
      </c>
      <c r="J35" s="186">
        <f t="shared" si="0"/>
        <v>419.47199999999998</v>
      </c>
    </row>
    <row r="36" spans="2:10" ht="27" x14ac:dyDescent="0.2">
      <c r="B36" s="120" t="s">
        <v>346</v>
      </c>
      <c r="C36" s="119" t="s">
        <v>276</v>
      </c>
      <c r="D36" s="119" t="s">
        <v>345</v>
      </c>
      <c r="E36" s="119" t="s">
        <v>274</v>
      </c>
      <c r="F36" s="225" t="s">
        <v>344</v>
      </c>
      <c r="G36" s="119" t="s">
        <v>259</v>
      </c>
      <c r="H36" s="118">
        <v>6</v>
      </c>
      <c r="I36" s="117">
        <v>27.774000000000001</v>
      </c>
      <c r="J36" s="186">
        <f t="shared" si="0"/>
        <v>166.64400000000001</v>
      </c>
    </row>
    <row r="37" spans="2:10" ht="27" x14ac:dyDescent="0.2">
      <c r="B37" s="120" t="s">
        <v>343</v>
      </c>
      <c r="C37" s="119" t="s">
        <v>276</v>
      </c>
      <c r="D37" s="119" t="s">
        <v>342</v>
      </c>
      <c r="E37" s="119" t="s">
        <v>274</v>
      </c>
      <c r="F37" s="225" t="s">
        <v>341</v>
      </c>
      <c r="G37" s="119" t="s">
        <v>259</v>
      </c>
      <c r="H37" s="118">
        <v>2</v>
      </c>
      <c r="I37" s="117">
        <v>26.441999999999997</v>
      </c>
      <c r="J37" s="186">
        <f t="shared" si="0"/>
        <v>52.883999999999993</v>
      </c>
    </row>
    <row r="38" spans="2:10" ht="27" x14ac:dyDescent="0.2">
      <c r="B38" s="120" t="s">
        <v>340</v>
      </c>
      <c r="C38" s="119" t="s">
        <v>276</v>
      </c>
      <c r="D38" s="119" t="s">
        <v>339</v>
      </c>
      <c r="E38" s="119" t="s">
        <v>274</v>
      </c>
      <c r="F38" s="225" t="s">
        <v>338</v>
      </c>
      <c r="G38" s="119" t="s">
        <v>259</v>
      </c>
      <c r="H38" s="118">
        <v>1</v>
      </c>
      <c r="I38" s="117">
        <v>31.401</v>
      </c>
      <c r="J38" s="186">
        <f t="shared" si="0"/>
        <v>31.401</v>
      </c>
    </row>
    <row r="39" spans="2:10" ht="40.5" x14ac:dyDescent="0.2">
      <c r="B39" s="120" t="s">
        <v>337</v>
      </c>
      <c r="C39" s="119" t="s">
        <v>262</v>
      </c>
      <c r="D39" s="116"/>
      <c r="E39" s="119" t="s">
        <v>261</v>
      </c>
      <c r="F39" s="225" t="s">
        <v>336</v>
      </c>
      <c r="G39" s="119" t="s">
        <v>259</v>
      </c>
      <c r="H39" s="118">
        <v>234</v>
      </c>
      <c r="I39" s="117">
        <v>74.438999999999993</v>
      </c>
      <c r="J39" s="186">
        <f t="shared" si="0"/>
        <v>17418.725999999999</v>
      </c>
    </row>
    <row r="40" spans="2:10" x14ac:dyDescent="0.2">
      <c r="B40" s="122"/>
      <c r="C40" s="122"/>
      <c r="D40" s="122"/>
      <c r="E40" s="122"/>
      <c r="F40" s="180" t="s">
        <v>335</v>
      </c>
      <c r="G40" s="180"/>
      <c r="H40" s="180"/>
      <c r="I40" s="180"/>
      <c r="J40" s="187">
        <f>SUBTOTAL(9,J16:J39)</f>
        <v>25733.654999999999</v>
      </c>
    </row>
    <row r="41" spans="2:10" x14ac:dyDescent="0.2">
      <c r="B41" s="122" t="s">
        <v>334</v>
      </c>
      <c r="C41" s="122"/>
      <c r="D41" s="122"/>
      <c r="E41" s="122"/>
      <c r="F41" s="122" t="s">
        <v>333</v>
      </c>
      <c r="G41" s="122"/>
      <c r="H41" s="122"/>
      <c r="I41" s="122"/>
      <c r="J41" s="185"/>
    </row>
    <row r="42" spans="2:10" ht="40.5" x14ac:dyDescent="0.2">
      <c r="B42" s="120" t="s">
        <v>332</v>
      </c>
      <c r="C42" s="119" t="s">
        <v>262</v>
      </c>
      <c r="D42" s="116"/>
      <c r="E42" s="119" t="s">
        <v>261</v>
      </c>
      <c r="F42" s="225" t="s">
        <v>331</v>
      </c>
      <c r="G42" s="119" t="s">
        <v>295</v>
      </c>
      <c r="H42" s="118">
        <v>9</v>
      </c>
      <c r="I42" s="117">
        <v>84.365999999999985</v>
      </c>
      <c r="J42" s="186">
        <f t="shared" ref="J42:J47" si="1">H42*I42</f>
        <v>759.29399999999987</v>
      </c>
    </row>
    <row r="43" spans="2:10" ht="27" x14ac:dyDescent="0.2">
      <c r="B43" s="120" t="s">
        <v>330</v>
      </c>
      <c r="C43" s="119" t="s">
        <v>262</v>
      </c>
      <c r="D43" s="116"/>
      <c r="E43" s="119" t="s">
        <v>261</v>
      </c>
      <c r="F43" s="225" t="s">
        <v>329</v>
      </c>
      <c r="G43" s="119" t="s">
        <v>295</v>
      </c>
      <c r="H43" s="118">
        <v>9</v>
      </c>
      <c r="I43" s="117">
        <v>35.540999999999997</v>
      </c>
      <c r="J43" s="186">
        <f t="shared" si="1"/>
        <v>319.86899999999997</v>
      </c>
    </row>
    <row r="44" spans="2:10" ht="40.5" x14ac:dyDescent="0.2">
      <c r="B44" s="120" t="s">
        <v>328</v>
      </c>
      <c r="C44" s="119" t="s">
        <v>262</v>
      </c>
      <c r="D44" s="116"/>
      <c r="E44" s="119" t="s">
        <v>261</v>
      </c>
      <c r="F44" s="225" t="s">
        <v>327</v>
      </c>
      <c r="G44" s="119" t="s">
        <v>259</v>
      </c>
      <c r="H44" s="118">
        <v>1</v>
      </c>
      <c r="I44" s="117">
        <v>35.262</v>
      </c>
      <c r="J44" s="186">
        <f t="shared" si="1"/>
        <v>35.262</v>
      </c>
    </row>
    <row r="45" spans="2:10" ht="40.5" x14ac:dyDescent="0.2">
      <c r="B45" s="120" t="s">
        <v>326</v>
      </c>
      <c r="C45" s="119" t="s">
        <v>262</v>
      </c>
      <c r="D45" s="116"/>
      <c r="E45" s="119" t="s">
        <v>261</v>
      </c>
      <c r="F45" s="225" t="s">
        <v>325</v>
      </c>
      <c r="G45" s="119" t="s">
        <v>259</v>
      </c>
      <c r="H45" s="118">
        <v>2</v>
      </c>
      <c r="I45" s="117">
        <v>11.439000000000002</v>
      </c>
      <c r="J45" s="186">
        <f t="shared" si="1"/>
        <v>22.878000000000004</v>
      </c>
    </row>
    <row r="46" spans="2:10" ht="27" x14ac:dyDescent="0.2">
      <c r="B46" s="120" t="s">
        <v>324</v>
      </c>
      <c r="C46" s="119" t="s">
        <v>262</v>
      </c>
      <c r="D46" s="116"/>
      <c r="E46" s="119" t="s">
        <v>261</v>
      </c>
      <c r="F46" s="225" t="s">
        <v>323</v>
      </c>
      <c r="G46" s="119" t="s">
        <v>259</v>
      </c>
      <c r="H46" s="118">
        <v>5</v>
      </c>
      <c r="I46" s="117">
        <v>31.571999999999996</v>
      </c>
      <c r="J46" s="186">
        <f t="shared" si="1"/>
        <v>157.85999999999999</v>
      </c>
    </row>
    <row r="47" spans="2:10" ht="27" x14ac:dyDescent="0.2">
      <c r="B47" s="120" t="s">
        <v>322</v>
      </c>
      <c r="C47" s="119" t="s">
        <v>262</v>
      </c>
      <c r="D47" s="116"/>
      <c r="E47" s="119" t="s">
        <v>261</v>
      </c>
      <c r="F47" s="225" t="s">
        <v>321</v>
      </c>
      <c r="G47" s="119" t="s">
        <v>259</v>
      </c>
      <c r="H47" s="118">
        <v>5</v>
      </c>
      <c r="I47" s="117">
        <v>31.148999999999994</v>
      </c>
      <c r="J47" s="186">
        <f t="shared" si="1"/>
        <v>155.74499999999998</v>
      </c>
    </row>
    <row r="48" spans="2:10" x14ac:dyDescent="0.2">
      <c r="B48" s="122"/>
      <c r="C48" s="122"/>
      <c r="D48" s="122"/>
      <c r="E48" s="122"/>
      <c r="F48" s="180" t="s">
        <v>320</v>
      </c>
      <c r="G48" s="180"/>
      <c r="H48" s="180"/>
      <c r="I48" s="180"/>
      <c r="J48" s="187">
        <f>SUBTOTAL(9,J42:J47)</f>
        <v>1450.9079999999994</v>
      </c>
    </row>
    <row r="49" spans="2:10" x14ac:dyDescent="0.2">
      <c r="B49" s="122" t="s">
        <v>319</v>
      </c>
      <c r="C49" s="122"/>
      <c r="D49" s="122"/>
      <c r="E49" s="122"/>
      <c r="F49" s="122" t="s">
        <v>318</v>
      </c>
      <c r="G49" s="122"/>
      <c r="H49" s="122"/>
      <c r="I49" s="122"/>
      <c r="J49" s="185"/>
    </row>
    <row r="50" spans="2:10" ht="27" x14ac:dyDescent="0.2">
      <c r="B50" s="120" t="s">
        <v>317</v>
      </c>
      <c r="C50" s="119" t="s">
        <v>262</v>
      </c>
      <c r="D50" s="116"/>
      <c r="E50" s="119" t="s">
        <v>261</v>
      </c>
      <c r="F50" s="225" t="s">
        <v>316</v>
      </c>
      <c r="G50" s="119" t="s">
        <v>259</v>
      </c>
      <c r="H50" s="118">
        <v>44</v>
      </c>
      <c r="I50" s="117">
        <v>19.565999999999999</v>
      </c>
      <c r="J50" s="186">
        <f>H50*I50</f>
        <v>860.904</v>
      </c>
    </row>
    <row r="51" spans="2:10" ht="27" x14ac:dyDescent="0.2">
      <c r="B51" s="120" t="s">
        <v>315</v>
      </c>
      <c r="C51" s="119" t="s">
        <v>262</v>
      </c>
      <c r="D51" s="116"/>
      <c r="E51" s="119" t="s">
        <v>261</v>
      </c>
      <c r="F51" s="225" t="s">
        <v>314</v>
      </c>
      <c r="G51" s="119" t="s">
        <v>259</v>
      </c>
      <c r="H51" s="118">
        <v>61</v>
      </c>
      <c r="I51" s="117">
        <v>19.565999999999999</v>
      </c>
      <c r="J51" s="186">
        <f>H51*I51</f>
        <v>1193.5259999999998</v>
      </c>
    </row>
    <row r="52" spans="2:10" ht="40.5" x14ac:dyDescent="0.2">
      <c r="B52" s="120" t="s">
        <v>313</v>
      </c>
      <c r="C52" s="119" t="s">
        <v>262</v>
      </c>
      <c r="D52" s="116"/>
      <c r="E52" s="119" t="s">
        <v>261</v>
      </c>
      <c r="F52" s="225" t="s">
        <v>312</v>
      </c>
      <c r="G52" s="119" t="s">
        <v>259</v>
      </c>
      <c r="H52" s="118">
        <v>3</v>
      </c>
      <c r="I52" s="117">
        <v>175.75199999999998</v>
      </c>
      <c r="J52" s="186">
        <f>H52*I52</f>
        <v>527.25599999999997</v>
      </c>
    </row>
    <row r="53" spans="2:10" ht="13.5" x14ac:dyDescent="0.2">
      <c r="B53" s="120" t="s">
        <v>311</v>
      </c>
      <c r="C53" s="119" t="s">
        <v>276</v>
      </c>
      <c r="D53" s="119" t="s">
        <v>310</v>
      </c>
      <c r="E53" s="119" t="s">
        <v>274</v>
      </c>
      <c r="F53" s="225" t="s">
        <v>309</v>
      </c>
      <c r="G53" s="119" t="s">
        <v>259</v>
      </c>
      <c r="H53" s="118">
        <v>109</v>
      </c>
      <c r="I53" s="117">
        <v>14.895</v>
      </c>
      <c r="J53" s="186">
        <f>H53*I53</f>
        <v>1623.5550000000001</v>
      </c>
    </row>
    <row r="54" spans="2:10" x14ac:dyDescent="0.2">
      <c r="B54" s="122"/>
      <c r="C54" s="122"/>
      <c r="D54" s="122"/>
      <c r="E54" s="122"/>
      <c r="F54" s="180" t="s">
        <v>308</v>
      </c>
      <c r="G54" s="180"/>
      <c r="H54" s="180"/>
      <c r="I54" s="180"/>
      <c r="J54" s="187">
        <f>SUBTOTAL(9,J50:J53)</f>
        <v>4205.241</v>
      </c>
    </row>
    <row r="55" spans="2:10" x14ac:dyDescent="0.2">
      <c r="B55" s="122" t="s">
        <v>307</v>
      </c>
      <c r="C55" s="122"/>
      <c r="D55" s="122"/>
      <c r="E55" s="122"/>
      <c r="F55" s="122" t="s">
        <v>306</v>
      </c>
      <c r="G55" s="122"/>
      <c r="H55" s="122"/>
      <c r="I55" s="122"/>
      <c r="J55" s="185"/>
    </row>
    <row r="56" spans="2:10" ht="54" x14ac:dyDescent="0.2">
      <c r="B56" s="120" t="s">
        <v>305</v>
      </c>
      <c r="C56" s="119" t="s">
        <v>267</v>
      </c>
      <c r="D56" s="121">
        <v>38680</v>
      </c>
      <c r="E56" s="119" t="s">
        <v>265</v>
      </c>
      <c r="F56" s="225" t="s">
        <v>304</v>
      </c>
      <c r="G56" s="119" t="s">
        <v>295</v>
      </c>
      <c r="H56" s="124">
        <v>2000</v>
      </c>
      <c r="I56" s="117">
        <v>2.1870000000000003</v>
      </c>
      <c r="J56" s="186">
        <f>H56*I56</f>
        <v>4374.0000000000009</v>
      </c>
    </row>
    <row r="57" spans="2:10" ht="54" x14ac:dyDescent="0.2">
      <c r="B57" s="120" t="s">
        <v>303</v>
      </c>
      <c r="C57" s="119" t="s">
        <v>267</v>
      </c>
      <c r="D57" s="121">
        <v>39045</v>
      </c>
      <c r="E57" s="119" t="s">
        <v>265</v>
      </c>
      <c r="F57" s="225" t="s">
        <v>302</v>
      </c>
      <c r="G57" s="119" t="s">
        <v>295</v>
      </c>
      <c r="H57" s="124">
        <v>1550</v>
      </c>
      <c r="I57" s="117">
        <v>3.1139999999999994</v>
      </c>
      <c r="J57" s="186">
        <f>H57*I57</f>
        <v>4826.6999999999989</v>
      </c>
    </row>
    <row r="58" spans="2:10" ht="54" x14ac:dyDescent="0.2">
      <c r="B58" s="120" t="s">
        <v>301</v>
      </c>
      <c r="C58" s="119" t="s">
        <v>267</v>
      </c>
      <c r="D58" s="121">
        <v>39410</v>
      </c>
      <c r="E58" s="119" t="s">
        <v>265</v>
      </c>
      <c r="F58" s="225" t="s">
        <v>300</v>
      </c>
      <c r="G58" s="119" t="s">
        <v>295</v>
      </c>
      <c r="H58" s="118">
        <v>75</v>
      </c>
      <c r="I58" s="117">
        <v>4.3289999999999997</v>
      </c>
      <c r="J58" s="186">
        <f>H58*I58</f>
        <v>324.67499999999995</v>
      </c>
    </row>
    <row r="59" spans="2:10" ht="54" x14ac:dyDescent="0.2">
      <c r="B59" s="120" t="s">
        <v>299</v>
      </c>
      <c r="C59" s="119" t="s">
        <v>267</v>
      </c>
      <c r="D59" s="121">
        <v>39776</v>
      </c>
      <c r="E59" s="119" t="s">
        <v>265</v>
      </c>
      <c r="F59" s="225" t="s">
        <v>298</v>
      </c>
      <c r="G59" s="119" t="s">
        <v>295</v>
      </c>
      <c r="H59" s="118">
        <v>10</v>
      </c>
      <c r="I59" s="117">
        <v>6.9300000000000006</v>
      </c>
      <c r="J59" s="186">
        <f>H59*I59</f>
        <v>69.300000000000011</v>
      </c>
    </row>
    <row r="60" spans="2:10" ht="54" x14ac:dyDescent="0.2">
      <c r="B60" s="120" t="s">
        <v>297</v>
      </c>
      <c r="C60" s="119" t="s">
        <v>267</v>
      </c>
      <c r="D60" s="121">
        <v>40506</v>
      </c>
      <c r="E60" s="119" t="s">
        <v>265</v>
      </c>
      <c r="F60" s="225" t="s">
        <v>296</v>
      </c>
      <c r="G60" s="119" t="s">
        <v>295</v>
      </c>
      <c r="H60" s="118">
        <v>5</v>
      </c>
      <c r="I60" s="117">
        <v>15.254999999999995</v>
      </c>
      <c r="J60" s="186">
        <f>H60*I60</f>
        <v>76.274999999999977</v>
      </c>
    </row>
    <row r="61" spans="2:10" x14ac:dyDescent="0.2">
      <c r="B61" s="122"/>
      <c r="C61" s="122"/>
      <c r="D61" s="122"/>
      <c r="E61" s="122"/>
      <c r="F61" s="180" t="s">
        <v>294</v>
      </c>
      <c r="G61" s="180"/>
      <c r="H61" s="180"/>
      <c r="I61" s="180"/>
      <c r="J61" s="187">
        <f>SUBTOTAL(9,J56:J60)</f>
        <v>9670.9499999999989</v>
      </c>
    </row>
    <row r="62" spans="2:10" x14ac:dyDescent="0.2">
      <c r="B62" s="122" t="s">
        <v>293</v>
      </c>
      <c r="C62" s="122"/>
      <c r="D62" s="122"/>
      <c r="E62" s="122"/>
      <c r="F62" s="122" t="s">
        <v>292</v>
      </c>
      <c r="G62" s="122"/>
      <c r="H62" s="122"/>
      <c r="I62" s="122"/>
      <c r="J62" s="185"/>
    </row>
    <row r="63" spans="2:10" ht="40.5" x14ac:dyDescent="0.2">
      <c r="B63" s="120" t="s">
        <v>291</v>
      </c>
      <c r="C63" s="119" t="s">
        <v>276</v>
      </c>
      <c r="D63" s="119" t="s">
        <v>290</v>
      </c>
      <c r="E63" s="119" t="s">
        <v>274</v>
      </c>
      <c r="F63" s="225" t="s">
        <v>289</v>
      </c>
      <c r="G63" s="119" t="s">
        <v>259</v>
      </c>
      <c r="H63" s="118">
        <v>1</v>
      </c>
      <c r="I63" s="117">
        <v>770.40899999999988</v>
      </c>
      <c r="J63" s="186">
        <f t="shared" ref="J63:J71" si="2">H63*I63</f>
        <v>770.40899999999988</v>
      </c>
    </row>
    <row r="64" spans="2:10" ht="27" x14ac:dyDescent="0.2">
      <c r="B64" s="120" t="s">
        <v>288</v>
      </c>
      <c r="C64" s="119" t="s">
        <v>276</v>
      </c>
      <c r="D64" s="119" t="s">
        <v>287</v>
      </c>
      <c r="E64" s="119" t="s">
        <v>274</v>
      </c>
      <c r="F64" s="225" t="s">
        <v>286</v>
      </c>
      <c r="G64" s="119" t="s">
        <v>259</v>
      </c>
      <c r="H64" s="118">
        <v>1</v>
      </c>
      <c r="I64" s="117">
        <v>100.035</v>
      </c>
      <c r="J64" s="186">
        <f t="shared" si="2"/>
        <v>100.035</v>
      </c>
    </row>
    <row r="65" spans="2:10" ht="27" x14ac:dyDescent="0.2">
      <c r="B65" s="120" t="s">
        <v>285</v>
      </c>
      <c r="C65" s="119" t="s">
        <v>276</v>
      </c>
      <c r="D65" s="119" t="s">
        <v>284</v>
      </c>
      <c r="E65" s="119" t="s">
        <v>274</v>
      </c>
      <c r="F65" s="225" t="s">
        <v>283</v>
      </c>
      <c r="G65" s="119" t="s">
        <v>259</v>
      </c>
      <c r="H65" s="118">
        <v>1</v>
      </c>
      <c r="I65" s="117">
        <v>59.436</v>
      </c>
      <c r="J65" s="186">
        <f t="shared" si="2"/>
        <v>59.436</v>
      </c>
    </row>
    <row r="66" spans="2:10" ht="27" x14ac:dyDescent="0.2">
      <c r="B66" s="120" t="s">
        <v>282</v>
      </c>
      <c r="C66" s="119" t="s">
        <v>262</v>
      </c>
      <c r="D66" s="116"/>
      <c r="E66" s="119" t="s">
        <v>261</v>
      </c>
      <c r="F66" s="225" t="s">
        <v>281</v>
      </c>
      <c r="G66" s="119" t="s">
        <v>259</v>
      </c>
      <c r="H66" s="118">
        <v>1</v>
      </c>
      <c r="I66" s="117">
        <v>61.649999999999991</v>
      </c>
      <c r="J66" s="186">
        <f t="shared" si="2"/>
        <v>61.649999999999991</v>
      </c>
    </row>
    <row r="67" spans="2:10" ht="27" x14ac:dyDescent="0.2">
      <c r="B67" s="120" t="s">
        <v>280</v>
      </c>
      <c r="C67" s="119" t="s">
        <v>276</v>
      </c>
      <c r="D67" s="119" t="s">
        <v>279</v>
      </c>
      <c r="E67" s="119" t="s">
        <v>274</v>
      </c>
      <c r="F67" s="225" t="s">
        <v>278</v>
      </c>
      <c r="G67" s="119" t="s">
        <v>259</v>
      </c>
      <c r="H67" s="118">
        <v>3</v>
      </c>
      <c r="I67" s="117">
        <v>19.737000000000002</v>
      </c>
      <c r="J67" s="186">
        <f t="shared" si="2"/>
        <v>59.211000000000006</v>
      </c>
    </row>
    <row r="68" spans="2:10" ht="27" x14ac:dyDescent="0.2">
      <c r="B68" s="120" t="s">
        <v>277</v>
      </c>
      <c r="C68" s="119" t="s">
        <v>276</v>
      </c>
      <c r="D68" s="119" t="s">
        <v>275</v>
      </c>
      <c r="E68" s="119" t="s">
        <v>274</v>
      </c>
      <c r="F68" s="225" t="s">
        <v>273</v>
      </c>
      <c r="G68" s="119" t="s">
        <v>259</v>
      </c>
      <c r="H68" s="118">
        <v>14</v>
      </c>
      <c r="I68" s="117">
        <v>19.737000000000002</v>
      </c>
      <c r="J68" s="186">
        <f t="shared" si="2"/>
        <v>276.31800000000004</v>
      </c>
    </row>
    <row r="69" spans="2:10" ht="27" x14ac:dyDescent="0.2">
      <c r="B69" s="120" t="s">
        <v>272</v>
      </c>
      <c r="C69" s="119" t="s">
        <v>267</v>
      </c>
      <c r="D69" s="121">
        <v>37215</v>
      </c>
      <c r="E69" s="119" t="s">
        <v>265</v>
      </c>
      <c r="F69" s="225" t="s">
        <v>271</v>
      </c>
      <c r="G69" s="119" t="s">
        <v>259</v>
      </c>
      <c r="H69" s="118">
        <v>4</v>
      </c>
      <c r="I69" s="117">
        <v>138.92400000000004</v>
      </c>
      <c r="J69" s="186">
        <f t="shared" si="2"/>
        <v>555.69600000000014</v>
      </c>
    </row>
    <row r="70" spans="2:10" ht="27" x14ac:dyDescent="0.2">
      <c r="B70" s="120" t="s">
        <v>270</v>
      </c>
      <c r="C70" s="119" t="s">
        <v>267</v>
      </c>
      <c r="D70" s="121">
        <v>37580</v>
      </c>
      <c r="E70" s="119" t="s">
        <v>265</v>
      </c>
      <c r="F70" s="225" t="s">
        <v>269</v>
      </c>
      <c r="G70" s="119" t="s">
        <v>259</v>
      </c>
      <c r="H70" s="118">
        <v>1</v>
      </c>
      <c r="I70" s="117">
        <v>150.17399999999998</v>
      </c>
      <c r="J70" s="186">
        <f t="shared" si="2"/>
        <v>150.17399999999998</v>
      </c>
    </row>
    <row r="71" spans="2:10" ht="27" x14ac:dyDescent="0.2">
      <c r="B71" s="120" t="s">
        <v>268</v>
      </c>
      <c r="C71" s="119" t="s">
        <v>267</v>
      </c>
      <c r="D71" s="119" t="s">
        <v>266</v>
      </c>
      <c r="E71" s="119" t="s">
        <v>265</v>
      </c>
      <c r="F71" s="225" t="s">
        <v>264</v>
      </c>
      <c r="G71" s="119" t="s">
        <v>259</v>
      </c>
      <c r="H71" s="118">
        <v>4</v>
      </c>
      <c r="I71" s="117">
        <v>77.048999999999992</v>
      </c>
      <c r="J71" s="186">
        <f t="shared" si="2"/>
        <v>308.19599999999997</v>
      </c>
    </row>
    <row r="72" spans="2:10" ht="27" x14ac:dyDescent="0.2">
      <c r="B72" s="120" t="s">
        <v>263</v>
      </c>
      <c r="C72" s="119" t="s">
        <v>262</v>
      </c>
      <c r="D72" s="116"/>
      <c r="E72" s="119" t="s">
        <v>261</v>
      </c>
      <c r="F72" s="225" t="s">
        <v>260</v>
      </c>
      <c r="G72" s="119" t="s">
        <v>259</v>
      </c>
      <c r="H72" s="118">
        <v>1</v>
      </c>
      <c r="I72" s="117">
        <v>229.83799999999997</v>
      </c>
      <c r="J72" s="186">
        <f>(H72*I72)</f>
        <v>229.83799999999997</v>
      </c>
    </row>
    <row r="73" spans="2:10" x14ac:dyDescent="0.2">
      <c r="B73" s="122"/>
      <c r="C73" s="122"/>
      <c r="D73" s="122"/>
      <c r="E73" s="122"/>
      <c r="F73" s="180" t="s">
        <v>522</v>
      </c>
      <c r="G73" s="180"/>
      <c r="H73" s="180"/>
      <c r="I73" s="180"/>
      <c r="J73" s="187">
        <f>SUBTOTAL(9,J63:J72)</f>
        <v>2570.9629999999997</v>
      </c>
    </row>
    <row r="74" spans="2:10" x14ac:dyDescent="0.2">
      <c r="B74" s="115"/>
      <c r="C74" s="115"/>
      <c r="D74" s="115"/>
      <c r="E74" s="114"/>
      <c r="F74" s="113" t="s">
        <v>258</v>
      </c>
      <c r="G74" s="112"/>
      <c r="H74" s="112"/>
      <c r="I74" s="112"/>
      <c r="J74" s="188">
        <f>SUBTOTAL(9,J7:J73)</f>
        <v>45411.710000000014</v>
      </c>
    </row>
  </sheetData>
  <mergeCells count="1">
    <mergeCell ref="H2:J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E0209-E887-4133-9BF1-05C1F5F927F4}">
  <sheetPr>
    <pageSetUpPr fitToPage="1"/>
  </sheetPr>
  <dimension ref="B1:J36"/>
  <sheetViews>
    <sheetView showGridLines="0" tabSelected="1" topLeftCell="D1" zoomScaleNormal="100" workbookViewId="0">
      <pane ySplit="6" topLeftCell="A31" activePane="bottomLeft" state="frozen"/>
      <selection pane="bottomLeft" activeCell="F34" sqref="F34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17.5" style="189" customWidth="1"/>
    <col min="11" max="16384" width="9.33203125" style="1"/>
  </cols>
  <sheetData>
    <row r="1" spans="2:10" x14ac:dyDescent="0.2">
      <c r="E1" s="146"/>
    </row>
    <row r="2" spans="2:10" ht="33" customHeight="1" x14ac:dyDescent="0.2">
      <c r="B2" s="147"/>
      <c r="C2" s="148"/>
      <c r="D2" s="148"/>
      <c r="E2" s="148"/>
      <c r="F2" s="148"/>
      <c r="G2" s="149"/>
      <c r="H2" s="150" t="s">
        <v>436</v>
      </c>
      <c r="I2" s="151"/>
      <c r="J2" s="190"/>
    </row>
    <row r="3" spans="2:10" ht="29.25" customHeight="1" x14ac:dyDescent="0.2">
      <c r="B3" s="152"/>
      <c r="C3" s="153"/>
      <c r="D3" s="153"/>
      <c r="E3" s="153"/>
      <c r="F3" s="153"/>
      <c r="G3" s="154"/>
      <c r="H3" s="155" t="s">
        <v>256</v>
      </c>
      <c r="I3" s="156">
        <v>1.25</v>
      </c>
      <c r="J3" s="191"/>
    </row>
    <row r="4" spans="2:10" ht="12.75" customHeight="1" x14ac:dyDescent="0.2">
      <c r="B4" s="157" t="s">
        <v>437</v>
      </c>
      <c r="C4" s="158" t="s">
        <v>438</v>
      </c>
      <c r="D4" s="159"/>
      <c r="E4" s="159"/>
      <c r="F4" s="159"/>
      <c r="G4" s="159"/>
      <c r="H4" s="160"/>
      <c r="I4" s="158" t="s">
        <v>439</v>
      </c>
      <c r="J4" s="192"/>
    </row>
    <row r="5" spans="2:10" ht="12.75" customHeight="1" x14ac:dyDescent="0.2">
      <c r="B5" s="157" t="s">
        <v>440</v>
      </c>
      <c r="C5" s="158" t="s">
        <v>441</v>
      </c>
      <c r="D5" s="159"/>
      <c r="E5" s="159"/>
      <c r="F5" s="159"/>
      <c r="G5" s="159"/>
      <c r="H5" s="159"/>
      <c r="I5" s="159"/>
      <c r="J5" s="192"/>
    </row>
    <row r="6" spans="2:10" ht="51.75" x14ac:dyDescent="0.2">
      <c r="B6" s="161" t="s">
        <v>2</v>
      </c>
      <c r="C6" s="162" t="s">
        <v>442</v>
      </c>
      <c r="D6" s="162" t="s">
        <v>443</v>
      </c>
      <c r="E6" s="162" t="s">
        <v>444</v>
      </c>
      <c r="F6" s="162" t="s">
        <v>445</v>
      </c>
      <c r="G6" s="163" t="s">
        <v>3</v>
      </c>
      <c r="H6" s="164" t="s">
        <v>4</v>
      </c>
      <c r="I6" s="128" t="s">
        <v>422</v>
      </c>
      <c r="J6" s="184" t="s">
        <v>421</v>
      </c>
    </row>
    <row r="7" spans="2:10" x14ac:dyDescent="0.2">
      <c r="B7" s="167"/>
      <c r="C7" s="167"/>
      <c r="D7" s="167"/>
      <c r="E7" s="165"/>
      <c r="F7" s="167" t="s">
        <v>446</v>
      </c>
      <c r="G7" s="167"/>
      <c r="H7" s="167"/>
      <c r="I7" s="167"/>
      <c r="J7" s="193"/>
    </row>
    <row r="8" spans="2:10" x14ac:dyDescent="0.2">
      <c r="B8" s="179" t="s">
        <v>447</v>
      </c>
      <c r="C8" s="167"/>
      <c r="D8" s="167"/>
      <c r="E8" s="167"/>
      <c r="F8" s="167" t="s">
        <v>448</v>
      </c>
      <c r="G8" s="167"/>
      <c r="H8" s="167"/>
      <c r="I8" s="167"/>
      <c r="J8" s="194"/>
    </row>
    <row r="9" spans="2:10" ht="40.5" x14ac:dyDescent="0.2">
      <c r="B9" s="168" t="s">
        <v>449</v>
      </c>
      <c r="C9" s="169" t="s">
        <v>450</v>
      </c>
      <c r="D9" s="170" t="s">
        <v>451</v>
      </c>
      <c r="E9" s="169" t="s">
        <v>452</v>
      </c>
      <c r="F9" s="226" t="s">
        <v>453</v>
      </c>
      <c r="G9" s="169" t="s">
        <v>454</v>
      </c>
      <c r="H9" s="171">
        <v>55</v>
      </c>
      <c r="I9" s="172">
        <v>8.3609999999999989</v>
      </c>
      <c r="J9" s="195">
        <f>H9*I9</f>
        <v>459.85499999999996</v>
      </c>
    </row>
    <row r="10" spans="2:10" ht="27" x14ac:dyDescent="0.2">
      <c r="B10" s="168" t="s">
        <v>455</v>
      </c>
      <c r="C10" s="169" t="s">
        <v>450</v>
      </c>
      <c r="D10" s="170" t="s">
        <v>456</v>
      </c>
      <c r="E10" s="169" t="s">
        <v>452</v>
      </c>
      <c r="F10" s="226" t="s">
        <v>457</v>
      </c>
      <c r="G10" s="169" t="s">
        <v>454</v>
      </c>
      <c r="H10" s="171">
        <v>9</v>
      </c>
      <c r="I10" s="172">
        <v>16.010999999999996</v>
      </c>
      <c r="J10" s="195">
        <f t="shared" ref="J10:J12" si="0">H10*I10</f>
        <v>144.09899999999996</v>
      </c>
    </row>
    <row r="11" spans="2:10" ht="27" x14ac:dyDescent="0.2">
      <c r="B11" s="168" t="s">
        <v>458</v>
      </c>
      <c r="C11" s="169" t="s">
        <v>459</v>
      </c>
      <c r="D11" s="171">
        <v>12058</v>
      </c>
      <c r="E11" s="169" t="s">
        <v>452</v>
      </c>
      <c r="F11" s="226" t="s">
        <v>460</v>
      </c>
      <c r="G11" s="169" t="s">
        <v>454</v>
      </c>
      <c r="H11" s="171">
        <v>43</v>
      </c>
      <c r="I11" s="172">
        <v>9.2159999999999993</v>
      </c>
      <c r="J11" s="195">
        <f t="shared" si="0"/>
        <v>396.28799999999995</v>
      </c>
    </row>
    <row r="12" spans="2:10" ht="40.5" x14ac:dyDescent="0.2">
      <c r="B12" s="168" t="s">
        <v>461</v>
      </c>
      <c r="C12" s="169" t="s">
        <v>459</v>
      </c>
      <c r="D12" s="171">
        <v>2483</v>
      </c>
      <c r="E12" s="169" t="s">
        <v>452</v>
      </c>
      <c r="F12" s="226" t="s">
        <v>462</v>
      </c>
      <c r="G12" s="169" t="s">
        <v>454</v>
      </c>
      <c r="H12" s="171">
        <v>46</v>
      </c>
      <c r="I12" s="172">
        <v>2.25</v>
      </c>
      <c r="J12" s="195">
        <f t="shared" si="0"/>
        <v>103.5</v>
      </c>
    </row>
    <row r="13" spans="2:10" x14ac:dyDescent="0.2">
      <c r="B13" s="167"/>
      <c r="C13" s="167"/>
      <c r="D13" s="167"/>
      <c r="E13" s="165"/>
      <c r="F13" s="173" t="s">
        <v>463</v>
      </c>
      <c r="G13" s="167"/>
      <c r="H13" s="167"/>
      <c r="I13" s="167"/>
      <c r="J13" s="193">
        <f>SUBTOTAL(9,J9:J12)</f>
        <v>1103.742</v>
      </c>
    </row>
    <row r="14" spans="2:10" x14ac:dyDescent="0.2">
      <c r="B14" s="179" t="s">
        <v>464</v>
      </c>
      <c r="C14" s="167"/>
      <c r="D14" s="167"/>
      <c r="E14" s="167"/>
      <c r="F14" s="167" t="s">
        <v>465</v>
      </c>
      <c r="G14" s="167"/>
      <c r="H14" s="167"/>
      <c r="I14" s="167"/>
      <c r="J14" s="194"/>
    </row>
    <row r="15" spans="2:10" ht="27" x14ac:dyDescent="0.2">
      <c r="B15" s="168" t="s">
        <v>466</v>
      </c>
      <c r="C15" s="169" t="s">
        <v>467</v>
      </c>
      <c r="D15" s="169" t="s">
        <v>468</v>
      </c>
      <c r="E15" s="169" t="s">
        <v>469</v>
      </c>
      <c r="F15" s="226" t="s">
        <v>470</v>
      </c>
      <c r="G15" s="169" t="s">
        <v>471</v>
      </c>
      <c r="H15" s="171">
        <v>99</v>
      </c>
      <c r="I15" s="172">
        <v>15.713999999999999</v>
      </c>
      <c r="J15" s="195">
        <f t="shared" ref="J15:J23" si="1">H15*I15</f>
        <v>1555.6859999999999</v>
      </c>
    </row>
    <row r="16" spans="2:10" ht="40.5" x14ac:dyDescent="0.2">
      <c r="B16" s="168" t="s">
        <v>472</v>
      </c>
      <c r="C16" s="169" t="s">
        <v>473</v>
      </c>
      <c r="D16" s="166"/>
      <c r="E16" s="169" t="s">
        <v>474</v>
      </c>
      <c r="F16" s="226" t="s">
        <v>475</v>
      </c>
      <c r="G16" s="169" t="s">
        <v>471</v>
      </c>
      <c r="H16" s="171">
        <v>89</v>
      </c>
      <c r="I16" s="172">
        <v>7.0920000000000005</v>
      </c>
      <c r="J16" s="195">
        <f t="shared" si="1"/>
        <v>631.1880000000001</v>
      </c>
    </row>
    <row r="17" spans="2:10" ht="40.5" x14ac:dyDescent="0.2">
      <c r="B17" s="168" t="s">
        <v>476</v>
      </c>
      <c r="C17" s="169" t="s">
        <v>467</v>
      </c>
      <c r="D17" s="169" t="s">
        <v>477</v>
      </c>
      <c r="E17" s="169" t="s">
        <v>469</v>
      </c>
      <c r="F17" s="226" t="s">
        <v>478</v>
      </c>
      <c r="G17" s="169" t="s">
        <v>471</v>
      </c>
      <c r="H17" s="171">
        <v>49</v>
      </c>
      <c r="I17" s="172">
        <v>11.124000000000001</v>
      </c>
      <c r="J17" s="195">
        <f t="shared" si="1"/>
        <v>545.07600000000002</v>
      </c>
    </row>
    <row r="18" spans="2:10" ht="13.5" x14ac:dyDescent="0.2">
      <c r="B18" s="168" t="s">
        <v>479</v>
      </c>
      <c r="C18" s="169" t="s">
        <v>467</v>
      </c>
      <c r="D18" s="169" t="s">
        <v>477</v>
      </c>
      <c r="E18" s="169" t="s">
        <v>469</v>
      </c>
      <c r="F18" s="226" t="s">
        <v>480</v>
      </c>
      <c r="G18" s="169" t="s">
        <v>471</v>
      </c>
      <c r="H18" s="171">
        <v>32</v>
      </c>
      <c r="I18" s="172">
        <v>11.124000000000001</v>
      </c>
      <c r="J18" s="195">
        <f t="shared" si="1"/>
        <v>355.96800000000002</v>
      </c>
    </row>
    <row r="19" spans="2:10" ht="27" x14ac:dyDescent="0.2">
      <c r="B19" s="168" t="s">
        <v>481</v>
      </c>
      <c r="C19" s="169" t="s">
        <v>467</v>
      </c>
      <c r="D19" s="169" t="s">
        <v>482</v>
      </c>
      <c r="E19" s="169" t="s">
        <v>469</v>
      </c>
      <c r="F19" s="226" t="s">
        <v>483</v>
      </c>
      <c r="G19" s="169" t="s">
        <v>471</v>
      </c>
      <c r="H19" s="171">
        <v>2</v>
      </c>
      <c r="I19" s="172">
        <v>9.1189999999999998</v>
      </c>
      <c r="J19" s="195">
        <f t="shared" si="1"/>
        <v>18.238</v>
      </c>
    </row>
    <row r="20" spans="2:10" ht="27" x14ac:dyDescent="0.2">
      <c r="B20" s="168" t="s">
        <v>484</v>
      </c>
      <c r="C20" s="169" t="s">
        <v>467</v>
      </c>
      <c r="D20" s="169" t="s">
        <v>485</v>
      </c>
      <c r="E20" s="169" t="s">
        <v>469</v>
      </c>
      <c r="F20" s="226" t="s">
        <v>486</v>
      </c>
      <c r="G20" s="169" t="s">
        <v>471</v>
      </c>
      <c r="H20" s="171">
        <v>81</v>
      </c>
      <c r="I20" s="172">
        <v>4.778999999999999</v>
      </c>
      <c r="J20" s="195">
        <f t="shared" si="1"/>
        <v>387.09899999999993</v>
      </c>
    </row>
    <row r="21" spans="2:10" ht="13.5" x14ac:dyDescent="0.2">
      <c r="B21" s="168" t="s">
        <v>487</v>
      </c>
      <c r="C21" s="169" t="s">
        <v>450</v>
      </c>
      <c r="D21" s="169" t="s">
        <v>488</v>
      </c>
      <c r="E21" s="169" t="s">
        <v>452</v>
      </c>
      <c r="F21" s="226" t="s">
        <v>489</v>
      </c>
      <c r="G21" s="169" t="s">
        <v>471</v>
      </c>
      <c r="H21" s="171">
        <v>66</v>
      </c>
      <c r="I21" s="172">
        <v>7.8839999999999986</v>
      </c>
      <c r="J21" s="195">
        <f t="shared" si="1"/>
        <v>520.34399999999994</v>
      </c>
    </row>
    <row r="22" spans="2:10" ht="27" x14ac:dyDescent="0.2">
      <c r="B22" s="168" t="s">
        <v>490</v>
      </c>
      <c r="C22" s="169" t="s">
        <v>450</v>
      </c>
      <c r="D22" s="169" t="s">
        <v>491</v>
      </c>
      <c r="E22" s="169" t="s">
        <v>452</v>
      </c>
      <c r="F22" s="226" t="s">
        <v>492</v>
      </c>
      <c r="G22" s="169" t="s">
        <v>471</v>
      </c>
      <c r="H22" s="171">
        <v>17</v>
      </c>
      <c r="I22" s="172">
        <v>15.371999999999995</v>
      </c>
      <c r="J22" s="195">
        <f t="shared" si="1"/>
        <v>261.3239999999999</v>
      </c>
    </row>
    <row r="23" spans="2:10" ht="27" x14ac:dyDescent="0.2">
      <c r="B23" s="168" t="s">
        <v>493</v>
      </c>
      <c r="C23" s="169" t="s">
        <v>473</v>
      </c>
      <c r="D23" s="166"/>
      <c r="E23" s="169" t="s">
        <v>474</v>
      </c>
      <c r="F23" s="226" t="s">
        <v>494</v>
      </c>
      <c r="G23" s="169" t="s">
        <v>471</v>
      </c>
      <c r="H23" s="171">
        <v>3</v>
      </c>
      <c r="I23" s="172">
        <v>69.308999999999997</v>
      </c>
      <c r="J23" s="195">
        <f t="shared" si="1"/>
        <v>207.92699999999999</v>
      </c>
    </row>
    <row r="24" spans="2:10" x14ac:dyDescent="0.2">
      <c r="B24" s="167"/>
      <c r="C24" s="167"/>
      <c r="D24" s="167"/>
      <c r="E24" s="165"/>
      <c r="F24" s="173" t="s">
        <v>495</v>
      </c>
      <c r="G24" s="167"/>
      <c r="H24" s="167"/>
      <c r="I24" s="167"/>
      <c r="J24" s="193">
        <f>SUBTOTAL(9,J15:J23)</f>
        <v>4482.8499999999985</v>
      </c>
    </row>
    <row r="25" spans="2:10" x14ac:dyDescent="0.2">
      <c r="B25" s="179" t="s">
        <v>496</v>
      </c>
      <c r="C25" s="167"/>
      <c r="D25" s="167"/>
      <c r="E25" s="167"/>
      <c r="F25" s="167" t="s">
        <v>497</v>
      </c>
      <c r="G25" s="167"/>
      <c r="H25" s="167"/>
      <c r="I25" s="167"/>
      <c r="J25" s="194"/>
    </row>
    <row r="26" spans="2:10" ht="27" x14ac:dyDescent="0.2">
      <c r="B26" s="168" t="s">
        <v>498</v>
      </c>
      <c r="C26" s="169" t="s">
        <v>467</v>
      </c>
      <c r="D26" s="169" t="s">
        <v>499</v>
      </c>
      <c r="E26" s="169" t="s">
        <v>469</v>
      </c>
      <c r="F26" s="226" t="s">
        <v>500</v>
      </c>
      <c r="G26" s="169" t="s">
        <v>454</v>
      </c>
      <c r="H26" s="174">
        <v>1100</v>
      </c>
      <c r="I26" s="172">
        <v>4.3740000000000006</v>
      </c>
      <c r="J26" s="195">
        <f t="shared" ref="J26:J28" si="2">H26*I26</f>
        <v>4811.4000000000005</v>
      </c>
    </row>
    <row r="27" spans="2:10" ht="13.5" x14ac:dyDescent="0.2">
      <c r="B27" s="168" t="s">
        <v>501</v>
      </c>
      <c r="C27" s="169" t="s">
        <v>459</v>
      </c>
      <c r="D27" s="169" t="s">
        <v>502</v>
      </c>
      <c r="E27" s="169" t="s">
        <v>452</v>
      </c>
      <c r="F27" s="226" t="s">
        <v>503</v>
      </c>
      <c r="G27" s="169" t="s">
        <v>454</v>
      </c>
      <c r="H27" s="171">
        <v>880</v>
      </c>
      <c r="I27" s="172">
        <v>1.5749999999999997</v>
      </c>
      <c r="J27" s="195">
        <f t="shared" si="2"/>
        <v>1385.9999999999998</v>
      </c>
    </row>
    <row r="28" spans="2:10" ht="27" x14ac:dyDescent="0.2">
      <c r="B28" s="168" t="s">
        <v>504</v>
      </c>
      <c r="C28" s="169" t="s">
        <v>473</v>
      </c>
      <c r="D28" s="166"/>
      <c r="E28" s="169" t="s">
        <v>474</v>
      </c>
      <c r="F28" s="226" t="s">
        <v>505</v>
      </c>
      <c r="G28" s="169" t="s">
        <v>471</v>
      </c>
      <c r="H28" s="171">
        <v>2</v>
      </c>
      <c r="I28" s="172">
        <v>59.197249999999997</v>
      </c>
      <c r="J28" s="195">
        <f t="shared" si="2"/>
        <v>118.39449999999999</v>
      </c>
    </row>
    <row r="29" spans="2:10" x14ac:dyDescent="0.2">
      <c r="B29" s="167"/>
      <c r="C29" s="167"/>
      <c r="D29" s="167"/>
      <c r="E29" s="165"/>
      <c r="F29" s="173" t="s">
        <v>506</v>
      </c>
      <c r="G29" s="167"/>
      <c r="H29" s="167"/>
      <c r="I29" s="167"/>
      <c r="J29" s="193">
        <f>SUBTOTAL(9,J26:J28)</f>
        <v>6315.7945000000009</v>
      </c>
    </row>
    <row r="30" spans="2:10" x14ac:dyDescent="0.2">
      <c r="B30" s="179" t="s">
        <v>507</v>
      </c>
      <c r="C30" s="167"/>
      <c r="D30" s="167"/>
      <c r="E30" s="167"/>
      <c r="F30" s="167" t="s">
        <v>508</v>
      </c>
      <c r="G30" s="167"/>
      <c r="H30" s="167"/>
      <c r="I30" s="167"/>
      <c r="J30" s="194"/>
    </row>
    <row r="31" spans="2:10" ht="27" x14ac:dyDescent="0.2">
      <c r="B31" s="168" t="s">
        <v>509</v>
      </c>
      <c r="C31" s="169" t="s">
        <v>450</v>
      </c>
      <c r="D31" s="169" t="s">
        <v>510</v>
      </c>
      <c r="E31" s="169" t="s">
        <v>452</v>
      </c>
      <c r="F31" s="226" t="s">
        <v>511</v>
      </c>
      <c r="G31" s="169" t="s">
        <v>471</v>
      </c>
      <c r="H31" s="171">
        <v>3</v>
      </c>
      <c r="I31" s="172">
        <v>135.11699999999996</v>
      </c>
      <c r="J31" s="195">
        <f t="shared" ref="J31:J34" si="3">H31*I31</f>
        <v>405.35099999999989</v>
      </c>
    </row>
    <row r="32" spans="2:10" ht="27" x14ac:dyDescent="0.2">
      <c r="B32" s="168" t="s">
        <v>512</v>
      </c>
      <c r="C32" s="169" t="s">
        <v>467</v>
      </c>
      <c r="D32" s="169" t="s">
        <v>513</v>
      </c>
      <c r="E32" s="169" t="s">
        <v>469</v>
      </c>
      <c r="F32" s="226" t="s">
        <v>514</v>
      </c>
      <c r="G32" s="169" t="s">
        <v>471</v>
      </c>
      <c r="H32" s="171">
        <v>3</v>
      </c>
      <c r="I32" s="172">
        <v>192.447</v>
      </c>
      <c r="J32" s="195">
        <f t="shared" si="3"/>
        <v>577.34100000000001</v>
      </c>
    </row>
    <row r="33" spans="2:10" ht="27" x14ac:dyDescent="0.2">
      <c r="B33" s="168" t="s">
        <v>515</v>
      </c>
      <c r="C33" s="169" t="s">
        <v>473</v>
      </c>
      <c r="D33" s="166"/>
      <c r="E33" s="169" t="s">
        <v>474</v>
      </c>
      <c r="F33" s="226" t="s">
        <v>516</v>
      </c>
      <c r="G33" s="169" t="s">
        <v>471</v>
      </c>
      <c r="H33" s="171">
        <v>40</v>
      </c>
      <c r="I33" s="172">
        <v>1.2509999999999999</v>
      </c>
      <c r="J33" s="195">
        <f t="shared" si="3"/>
        <v>50.039999999999992</v>
      </c>
    </row>
    <row r="34" spans="2:10" ht="27" x14ac:dyDescent="0.2">
      <c r="B34" s="168" t="s">
        <v>517</v>
      </c>
      <c r="C34" s="169" t="s">
        <v>467</v>
      </c>
      <c r="D34" s="169" t="s">
        <v>518</v>
      </c>
      <c r="E34" s="169" t="s">
        <v>469</v>
      </c>
      <c r="F34" s="226" t="s">
        <v>519</v>
      </c>
      <c r="G34" s="169" t="s">
        <v>471</v>
      </c>
      <c r="H34" s="171">
        <v>55</v>
      </c>
      <c r="I34" s="172">
        <v>27.846000000000004</v>
      </c>
      <c r="J34" s="195">
        <f t="shared" si="3"/>
        <v>1531.5300000000002</v>
      </c>
    </row>
    <row r="35" spans="2:10" x14ac:dyDescent="0.2">
      <c r="B35" s="167"/>
      <c r="C35" s="167"/>
      <c r="D35" s="167"/>
      <c r="E35" s="165"/>
      <c r="F35" s="173" t="s">
        <v>520</v>
      </c>
      <c r="G35" s="167"/>
      <c r="H35" s="167"/>
      <c r="I35" s="167"/>
      <c r="J35" s="193">
        <f>SUBTOTAL(9,J31:J34)</f>
        <v>2564.2620000000002</v>
      </c>
    </row>
    <row r="36" spans="2:10" x14ac:dyDescent="0.2">
      <c r="B36" s="175"/>
      <c r="C36" s="176"/>
      <c r="D36" s="177"/>
      <c r="E36" s="176"/>
      <c r="F36" s="178" t="s">
        <v>521</v>
      </c>
      <c r="G36" s="176"/>
      <c r="H36" s="176"/>
      <c r="I36" s="176"/>
      <c r="J36" s="188">
        <f>J35+J29+J24+J13</f>
        <v>14466.648499999999</v>
      </c>
    </row>
  </sheetData>
  <autoFilter ref="B6:J36" xr:uid="{00000000-0009-0000-0000-000000000000}"/>
  <printOptions horizontalCentered="1"/>
  <pageMargins left="3.937007874015748E-2" right="3.937007874015748E-2" top="0.74803149606299213" bottom="0.74803149606299213" header="0.31496062992125984" footer="0.31496062992125984"/>
  <pageSetup paperSize="9" scale="8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CIVIL</vt:lpstr>
      <vt:lpstr>ELÉTRICA</vt:lpstr>
      <vt:lpstr>CPU's TELECOM</vt:lpstr>
      <vt:lpstr>CIVIL!Area_de_impressao</vt:lpstr>
      <vt:lpstr>'CPU''s TELECOM'!Area_de_impressao</vt:lpstr>
      <vt:lpstr>ELÉTRICA!Area_de_impressao</vt:lpstr>
      <vt:lpstr>CIVIL!Titulos_de_impressao</vt:lpstr>
      <vt:lpstr>'CPU''s TELECOM'!Titulos_de_impressao</vt:lpstr>
      <vt:lpstr>ELÉTRICA!Titulos_de_impressao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Venda Civil</dc:title>
  <dc:creator>brenobatista.estagio</dc:creator>
  <cp:lastModifiedBy>leonardo</cp:lastModifiedBy>
  <cp:lastPrinted>2017-11-30T13:44:01Z</cp:lastPrinted>
  <dcterms:created xsi:type="dcterms:W3CDTF">2017-11-20T15:19:11Z</dcterms:created>
  <dcterms:modified xsi:type="dcterms:W3CDTF">2017-12-14T14:09:52Z</dcterms:modified>
</cp:coreProperties>
</file>